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0" windowWidth="18588" windowHeight="12216" activeTab="0"/>
  </bookViews>
  <sheets>
    <sheet name="OptIPortable-46in" sheetId="1" r:id="rId1"/>
    <sheet name="OptIPortable-55in" sheetId="2" r:id="rId2"/>
    <sheet name="Framing" sheetId="3" r:id="rId3"/>
    <sheet name="PC" sheetId="4" r:id="rId4"/>
    <sheet name="Audio" sheetId="5" r:id="rId5"/>
    <sheet name="Framing-details" sheetId="6" r:id="rId6"/>
  </sheets>
  <definedNames>
    <definedName name="_xlnm.Print_Area" localSheetId="5">'Framing-details'!$A$2:$P$22</definedName>
  </definedNames>
  <calcPr fullCalcOnLoad="1"/>
</workbook>
</file>

<file path=xl/sharedStrings.xml><?xml version="1.0" encoding="utf-8"?>
<sst xmlns="http://schemas.openxmlformats.org/spreadsheetml/2006/main" count="347" uniqueCount="170">
  <si>
    <t>Netgear 16 port GigE Switch</t>
  </si>
  <si>
    <t>Other computer related materials (optional?)</t>
  </si>
  <si>
    <t>Gyration Air Mouse GO Plus</t>
  </si>
  <si>
    <t>Logitech Optical Mouse</t>
  </si>
  <si>
    <t>PNY GeForce 9800 GT video card</t>
  </si>
  <si>
    <t>Use head node to drive multiple displays</t>
  </si>
  <si>
    <t>Mac mini</t>
  </si>
  <si>
    <t>DecLink card for streaming server</t>
  </si>
  <si>
    <t>FL04-041711 Post assembly kit</t>
  </si>
  <si>
    <t>FL06-041711 Frame assembly kit</t>
  </si>
  <si>
    <t>F&amp;L Industrial Solutions Inc. (80/20)</t>
  </si>
  <si>
    <t>McMaster-Carr</t>
  </si>
  <si>
    <t xml:space="preserve">Nuts and bolts etc. </t>
  </si>
  <si>
    <t>Slide Bearing Set</t>
  </si>
  <si>
    <t>Murrary Consulting</t>
  </si>
  <si>
    <t>summary before tax and shipping</t>
  </si>
  <si>
    <t>R&amp;R Cases</t>
  </si>
  <si>
    <t>Case and Framing</t>
  </si>
  <si>
    <t>Quote</t>
  </si>
  <si>
    <t>framing-case.pdf</t>
  </si>
  <si>
    <t>misc-MK.docx</t>
  </si>
  <si>
    <t>GeForce GTX 560TI.pdf</t>
  </si>
  <si>
    <t>Alienware Area 51 i7 960.pdf</t>
  </si>
  <si>
    <t>See Framing_Assembly_Instructions.docx</t>
  </si>
  <si>
    <t>Quotes</t>
  </si>
  <si>
    <t>PNY9800GT.pdf</t>
  </si>
  <si>
    <t>mice.pdf</t>
  </si>
  <si>
    <t>BlackMagic Design 2 SD/HD with SDI, HDMI &amp; Analog</t>
  </si>
  <si>
    <t>blackmagicdesign.pdf</t>
  </si>
  <si>
    <t>DTU2231</t>
  </si>
  <si>
    <t>wacom.pdf</t>
  </si>
  <si>
    <t>Rolls ROMB15B + Datavideo DDAD100</t>
  </si>
  <si>
    <t>Datavideo audio delay box with  Promatch converter</t>
  </si>
  <si>
    <t>audio_delay.pdf</t>
  </si>
  <si>
    <t>Samsung or Sharp 60" TV</t>
  </si>
  <si>
    <t>For Lifesize display, Sharp AQUOS LC60E88UN 1080p X-gen panel</t>
  </si>
  <si>
    <t>sharp_tv.pdf</t>
  </si>
  <si>
    <t xml:space="preserve">DVI D M M Dual Link DV Cables, 3M and 5M </t>
  </si>
  <si>
    <t>2 each 3 meter and 5 meter DVI cables per 2x2 OP</t>
  </si>
  <si>
    <t>Grandstream IP Touchscreen Phone</t>
  </si>
  <si>
    <t>Grandstream GXV 3175</t>
  </si>
  <si>
    <t>grandstream_ip_phone.pdf</t>
  </si>
  <si>
    <t>Lifesize 200 A2502</t>
  </si>
  <si>
    <t>Wacom Tablet DTU-2231</t>
  </si>
  <si>
    <t>Total, Other misc. parts</t>
  </si>
  <si>
    <t>Total, Mac PCs</t>
  </si>
  <si>
    <t>Total, PC parts</t>
  </si>
  <si>
    <t>Calit2 Community 2x2 2D OptIPortable</t>
  </si>
  <si>
    <t>81"x46"</t>
  </si>
  <si>
    <t>2640x1440 "seamless"</t>
  </si>
  <si>
    <t>What</t>
  </si>
  <si>
    <t>Cost</t>
  </si>
  <si>
    <t>#</t>
  </si>
  <si>
    <t>Total</t>
  </si>
  <si>
    <t>Notes</t>
  </si>
  <si>
    <t>http://wiki.optiputer.net/optiportal/index.php/Main_Page</t>
  </si>
  <si>
    <t>PC</t>
  </si>
  <si>
    <t>including audio and video input/output cards, graphic cards</t>
  </si>
  <si>
    <t>R&amp;R Case/framing</t>
  </si>
  <si>
    <t>Total, parts</t>
  </si>
  <si>
    <t>each with tax</t>
  </si>
  <si>
    <t>162"x46"</t>
  </si>
  <si>
    <t>5280x1440 "seamless"</t>
  </si>
  <si>
    <t>OptIPortable "Classic" Bill of Materials</t>
  </si>
  <si>
    <t>http://salestores.com/necx461unmul.html or Booklstore</t>
  </si>
  <si>
    <t>Audio</t>
  </si>
  <si>
    <t>Easylift w/8mm eye AF247-002</t>
  </si>
  <si>
    <t>Erik Gay - http://www.easylift.com</t>
  </si>
  <si>
    <t>MB3 Mounting brackets</t>
  </si>
  <si>
    <t>PA-12V-10A Power supply</t>
  </si>
  <si>
    <t>FA-400-L-30" 400lb lift</t>
  </si>
  <si>
    <t xml:space="preserve">Frigelli Automations  http://www.firgelliauto.com/product_info.php?cPath=87&amp;products_id=105 </t>
  </si>
  <si>
    <t>WM2684CT-ND Female blade conn 14-22awg</t>
  </si>
  <si>
    <t>SW312-ND 10A SWITCH RCKR DPDT MOM/OFF/MOM</t>
  </si>
  <si>
    <t>Custom Road Case</t>
  </si>
  <si>
    <t>OptIPortable "Classic" Bill of Materials - Road case and Framing</t>
  </si>
  <si>
    <t>Wacom - allows screen drawing</t>
  </si>
  <si>
    <t>OptIPortable "Classic" Bill of Materials - Audio package</t>
  </si>
  <si>
    <t>OptIPortable "Classic" Bill of Materials - Computers</t>
  </si>
  <si>
    <t>PNY VCGGTX560TCPB GeForce GTX 560TI 1GB 256bit GDDR5 PCI Express 2.0 x 16 HDCP video card</t>
  </si>
  <si>
    <t>FL05-041711 Slider components</t>
  </si>
  <si>
    <t>Dell Alienware Area-51 Computer (#224-7586), Dual ATI Radeon HD 5770, 256GB SSD, 2TB SATA-II 3Gb/s 7200rpm drive,  Intel Core i7 930 QC (2.8GHz, 8MB cache), 12GB triple channel 1333MHz DDR3, integrated 7.1 channel audio, 24x CD/DVD burner (DVD+/-RW),4GB DDR3 SDRAM at 1333MHz</t>
  </si>
  <si>
    <t>Computer to drive displays for 2x2 (1) and 4x2 (3) 2D OptIPortables</t>
  </si>
  <si>
    <t>Netgear 8 port GigE Switch</t>
  </si>
  <si>
    <t>Netgear GS108</t>
  </si>
  <si>
    <t>Can also use the GeForce 580 but it costs around $500</t>
  </si>
  <si>
    <t>Can also use PC with Intel 960 CPU and cheapest built in video card</t>
  </si>
  <si>
    <t>Creative Labs USB sound card</t>
  </si>
  <si>
    <t xml:space="preserve">http://us.store.creative.com/Creative-Sound-Blaster-XFi-Surround-5.1/M/B0044DEDCA.htm </t>
  </si>
  <si>
    <t>More advanced audio</t>
  </si>
  <si>
    <t>Mac Mini</t>
  </si>
  <si>
    <t>Blackmagic DeckLink Studio 2 SD/HD video card ….</t>
  </si>
  <si>
    <t>With SDI, HDMI &amp; analog BLBDLKSTUDIO, B&amp;H  Photo &amp; Video</t>
  </si>
  <si>
    <t>Vicon MX Bonita</t>
  </si>
  <si>
    <t>NexCAVWE-Tracker_Quote.pdf</t>
  </si>
  <si>
    <t>Options to further reduce cost</t>
  </si>
  <si>
    <t>Use TVs with Bezels</t>
  </si>
  <si>
    <t>Reduces framing cost, but looses portability convenience of road cases</t>
  </si>
  <si>
    <t>Assemble your own framing/case</t>
  </si>
  <si>
    <t>Use fixed framing</t>
  </si>
  <si>
    <t>Misc audio cables</t>
  </si>
  <si>
    <t>REM Fireface800  interface</t>
  </si>
  <si>
    <t>Shure wired microphone</t>
  </si>
  <si>
    <t>Optional</t>
  </si>
  <si>
    <t>Soundblender 12 panel speaker array</t>
  </si>
  <si>
    <t>Soundblender 16 panel speaker array</t>
  </si>
  <si>
    <t>8 channel microphone array</t>
  </si>
  <si>
    <t>12 channel microphone array</t>
  </si>
  <si>
    <t>Optional, pricing ranges from $400-1600 depending on quality</t>
  </si>
  <si>
    <t>Optional, pricing ranges from $600-2400 depending on quality</t>
  </si>
  <si>
    <t>Basic tracking system</t>
  </si>
  <si>
    <t xml:space="preserve">  Vicon Bonita Camera (tracking)</t>
  </si>
  <si>
    <t xml:space="preserve">  Vicon tracking sofware</t>
  </si>
  <si>
    <t xml:space="preserve">  POE switch for cameras</t>
  </si>
  <si>
    <t xml:space="preserve">  Simple windows 7 system to run Vicon tracker software (dual nics)</t>
  </si>
  <si>
    <t>JBL Control 2P (C2PS)  loudspeaker pair</t>
  </si>
  <si>
    <t>Basic audio</t>
  </si>
  <si>
    <t>See audio tab for details</t>
  </si>
  <si>
    <t>Advanced audio</t>
  </si>
  <si>
    <t>See audio tab for options</t>
  </si>
  <si>
    <t>Other input and tracking options</t>
  </si>
  <si>
    <t>See PC tab for options</t>
  </si>
  <si>
    <t>Cintiq</t>
  </si>
  <si>
    <t>Shipping, Materials</t>
  </si>
  <si>
    <t>Total, parts</t>
  </si>
  <si>
    <t>Basic</t>
  </si>
  <si>
    <t>Total, parts, basic 2x2</t>
  </si>
  <si>
    <t>Total, parts, basic+frills 2x2</t>
  </si>
  <si>
    <t>Basic 2x2</t>
  </si>
  <si>
    <t>Frills 2x2</t>
  </si>
  <si>
    <t>162"x46"</t>
  </si>
  <si>
    <t>5280x1440 "seamless"</t>
  </si>
  <si>
    <t>What</t>
  </si>
  <si>
    <t>Cost</t>
  </si>
  <si>
    <t>#</t>
  </si>
  <si>
    <t>Total</t>
  </si>
  <si>
    <t>Notes</t>
  </si>
  <si>
    <t>81"x46"</t>
  </si>
  <si>
    <t>2640x1440 "seamless"</t>
  </si>
  <si>
    <t>Basic 4x2</t>
  </si>
  <si>
    <t>Frills 4x2</t>
  </si>
  <si>
    <t>Total, parts, basic 4x2</t>
  </si>
  <si>
    <t>Total, parts, basic+frills 4x2</t>
  </si>
  <si>
    <t>each plus tax</t>
  </si>
  <si>
    <t>Now you have an OpIPortal, not an OptIPortable</t>
  </si>
  <si>
    <t>Calit2 Community 2x2 2D OptIPortable (81"x46"; 2640x1440 "seamless")</t>
  </si>
  <si>
    <t>Calit2 Community 4x2 2D OptIPortable (162"x46"; 5280x1440 "seamless")</t>
  </si>
  <si>
    <t>Calit2 Community 2x2 and 4x2 2D OptIPortable</t>
  </si>
  <si>
    <t>Advanced</t>
  </si>
  <si>
    <t>Basic total</t>
  </si>
  <si>
    <t>Advanced total</t>
  </si>
  <si>
    <t>Array audio</t>
  </si>
  <si>
    <t>Array audio total (pick and choose)</t>
  </si>
  <si>
    <t>?</t>
  </si>
  <si>
    <t>Saves parts cost, but now you need to order and integrate all components yourself, see Framing-details tab</t>
  </si>
  <si>
    <t>Mac mini for Cintiq or advanced audio</t>
  </si>
  <si>
    <t>Mac computers for the Cintiq system or advanced audio</t>
  </si>
  <si>
    <t>http://www.cdw.com/shop/products/Myricom-Myri-10G-network-adapter/1824423.aspx?cm_mmc=ShoppingFeeds-_-GoogleBase-_-NetComm%20Products-_-1824423_Myricom%20Myri-10G%20-%20network%20adapter_MYM-10G-PCIE-8B-S+E</t>
  </si>
  <si>
    <t>Myricom 10G-PCIE-8B-S+E NIC</t>
  </si>
  <si>
    <t>v3.1-grh</t>
  </si>
  <si>
    <t>Calit2 Community 2x2 2D OptIPortable - 46 inch displays</t>
  </si>
  <si>
    <t>Calit2 Community 2x2 2D OptIPortable - 54 inch displays</t>
  </si>
  <si>
    <t>Nec X551UN display (1920x1080)</t>
  </si>
  <si>
    <t>Nec X461UN display (1320x720)</t>
  </si>
  <si>
    <t>3840x2160 "seamless"</t>
  </si>
  <si>
    <t>7680x1440 "seamless"</t>
  </si>
  <si>
    <t>Calit2 Community 2x2 2D OptIPortable (96"x54"; 3840x2160 "seamless")</t>
  </si>
  <si>
    <t>96"x54"</t>
  </si>
  <si>
    <t>Calit2 Community 4x2 2D OptIPortable (192"x54"; 7680x1440 "seamless")</t>
  </si>
  <si>
    <t>192"x54"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</si>
</sst>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Verdana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i/>
      <sz val="11"/>
      <name val="Calibri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sz val="12"/>
      <color indexed="8"/>
      <name val="Calibri"/>
      <family val="2"/>
    </font>
    <font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sz val="12"/>
      <color rgb="FFFF0000"/>
      <name val="Calibri"/>
      <family val="2"/>
    </font>
    <font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2"/>
      <color rgb="FFC0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C00000"/>
      <name val="Calibri"/>
      <family val="2"/>
    </font>
    <font>
      <b/>
      <sz val="12"/>
      <color theme="1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52" applyFont="1" applyAlignment="1" applyProtection="1">
      <alignment/>
      <protection/>
    </xf>
    <xf numFmtId="0" fontId="8" fillId="0" borderId="0" xfId="52" applyFont="1" applyAlignment="1" applyProtection="1">
      <alignment/>
      <protection/>
    </xf>
    <xf numFmtId="164" fontId="5" fillId="0" borderId="0" xfId="0" applyNumberFormat="1" applyFont="1" applyAlignment="1">
      <alignment/>
    </xf>
    <xf numFmtId="0" fontId="53" fillId="0" borderId="0" xfId="0" applyFont="1" applyFill="1" applyAlignment="1">
      <alignment/>
    </xf>
    <xf numFmtId="6" fontId="53" fillId="0" borderId="0" xfId="0" applyNumberFormat="1" applyFont="1" applyFill="1" applyAlignment="1">
      <alignment/>
    </xf>
    <xf numFmtId="164" fontId="5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6" fontId="5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3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0" fillId="0" borderId="0" xfId="0" applyAlignment="1">
      <alignment wrapText="1"/>
    </xf>
    <xf numFmtId="0" fontId="51" fillId="0" borderId="0" xfId="0" applyFont="1" applyAlignment="1">
      <alignment wrapText="1"/>
    </xf>
    <xf numFmtId="0" fontId="53" fillId="0" borderId="0" xfId="0" applyFont="1" applyBorder="1" applyAlignment="1">
      <alignment/>
    </xf>
    <xf numFmtId="165" fontId="53" fillId="0" borderId="0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Alignment="1">
      <alignment horizontal="left" wrapText="1"/>
    </xf>
    <xf numFmtId="0" fontId="6" fillId="0" borderId="0" xfId="52" applyFont="1" applyAlignment="1" applyProtection="1">
      <alignment wrapText="1"/>
      <protection/>
    </xf>
    <xf numFmtId="0" fontId="55" fillId="0" borderId="0" xfId="0" applyFont="1" applyAlignment="1">
      <alignment wrapText="1"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52" applyAlignment="1" applyProtection="1">
      <alignment/>
      <protection/>
    </xf>
    <xf numFmtId="0" fontId="51" fillId="0" borderId="0" xfId="0" applyFont="1" applyAlignment="1">
      <alignment/>
    </xf>
    <xf numFmtId="3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6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64" fontId="57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0" fontId="16" fillId="0" borderId="0" xfId="0" applyFont="1" applyAlignment="1">
      <alignment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6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/>
    </xf>
    <xf numFmtId="165" fontId="59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164" fontId="60" fillId="0" borderId="0" xfId="0" applyNumberFormat="1" applyFont="1" applyFill="1" applyAlignment="1">
      <alignment/>
    </xf>
    <xf numFmtId="164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6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/>
    </xf>
    <xf numFmtId="164" fontId="60" fillId="0" borderId="10" xfId="0" applyNumberFormat="1" applyFont="1" applyFill="1" applyBorder="1" applyAlignment="1">
      <alignment/>
    </xf>
    <xf numFmtId="164" fontId="60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164" fontId="63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165" fontId="63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2" fillId="0" borderId="0" xfId="52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ki.optiputer.net/optiportal/index.php/Main_Page" TargetMode="External" /><Relationship Id="rId2" Type="http://schemas.openxmlformats.org/officeDocument/2006/relationships/hyperlink" Target="http://salestores.com/necx461unmul.html%20or%20Booklstore" TargetMode="External" /><Relationship Id="rId3" Type="http://schemas.openxmlformats.org/officeDocument/2006/relationships/hyperlink" Target="http://wiki.optiputer.net/optiportal/index.php/Main_Page" TargetMode="External" /><Relationship Id="rId4" Type="http://schemas.openxmlformats.org/officeDocument/2006/relationships/hyperlink" Target="http://salestores.com/necx461unmul.html%20or%20Booklstor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iki.optiputer.net/optiportal/index.php/Main_Page" TargetMode="External" /><Relationship Id="rId2" Type="http://schemas.openxmlformats.org/officeDocument/2006/relationships/hyperlink" Target="http://salestores.com/necx461unmul.html%20or%20Booklstore" TargetMode="External" /><Relationship Id="rId3" Type="http://schemas.openxmlformats.org/officeDocument/2006/relationships/hyperlink" Target="http://wiki.optiputer.net/optiportal/index.php/Main_Page" TargetMode="External" /><Relationship Id="rId4" Type="http://schemas.openxmlformats.org/officeDocument/2006/relationships/hyperlink" Target="http://salestores.com/necx461unmul.html%20or%20Booklstor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dw.com/shop/products/Myricom-Myri-10G-network-adapter/1824423.aspx?cm_mmc=ShoppingFeeds-_-GoogleBase-_-NetComm%20Products-_-1824423_Myricom%20Myri-10G%20-%20network%20adapter_MYM-10G-PCIE-8B-S+E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s.store.creative.com/Creative-Sound-Blaster-XFi-Surround-5.1/M/B0044DEDCA.htm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tabSelected="1" zoomScale="80" zoomScaleNormal="80" zoomScalePageLayoutView="80" workbookViewId="0" topLeftCell="A1">
      <selection activeCell="C33" sqref="C33"/>
    </sheetView>
  </sheetViews>
  <sheetFormatPr defaultColWidth="9.28125" defaultRowHeight="15"/>
  <cols>
    <col min="1" max="2" width="9.28125" style="1" customWidth="1"/>
    <col min="3" max="3" width="33.140625" style="1" customWidth="1"/>
    <col min="4" max="4" width="13.28125" style="1" customWidth="1"/>
    <col min="5" max="5" width="9.421875" style="1" bestFit="1" customWidth="1"/>
    <col min="6" max="6" width="11.421875" style="1" bestFit="1" customWidth="1"/>
    <col min="7" max="7" width="72.421875" style="1" customWidth="1"/>
    <col min="8" max="8" width="9.28125" style="1" customWidth="1"/>
    <col min="9" max="9" width="13.28125" style="1" bestFit="1" customWidth="1"/>
    <col min="10" max="16384" width="9.28125" style="1" customWidth="1"/>
  </cols>
  <sheetData>
    <row r="2" spans="1:3" ht="18.75">
      <c r="A2" t="s">
        <v>159</v>
      </c>
      <c r="C2" s="3" t="s">
        <v>63</v>
      </c>
    </row>
    <row r="5" spans="1:9" ht="15.75">
      <c r="A5" s="4" t="s">
        <v>145</v>
      </c>
      <c r="D5" s="4"/>
      <c r="E5" s="4"/>
      <c r="F5" s="5"/>
      <c r="G5" s="4"/>
      <c r="H5" s="62" t="s">
        <v>137</v>
      </c>
      <c r="I5" s="4" t="s">
        <v>138</v>
      </c>
    </row>
    <row r="6" spans="2:9" ht="15.75">
      <c r="B6" s="60" t="s">
        <v>128</v>
      </c>
      <c r="C6" s="38" t="s">
        <v>132</v>
      </c>
      <c r="D6" s="37" t="s">
        <v>133</v>
      </c>
      <c r="E6" s="37" t="s">
        <v>134</v>
      </c>
      <c r="F6" s="37" t="s">
        <v>135</v>
      </c>
      <c r="G6" s="38" t="s">
        <v>136</v>
      </c>
      <c r="H6" s="38" t="s">
        <v>24</v>
      </c>
      <c r="I6" s="2"/>
    </row>
    <row r="7" spans="3:9" ht="15.75">
      <c r="C7" s="2"/>
      <c r="D7" s="10"/>
      <c r="E7" s="10"/>
      <c r="F7" s="10"/>
      <c r="G7" s="7" t="s">
        <v>55</v>
      </c>
      <c r="H7" s="2"/>
      <c r="I7" s="6"/>
    </row>
    <row r="8" spans="3:9" ht="15.75">
      <c r="C8" s="2" t="s">
        <v>163</v>
      </c>
      <c r="D8" s="11">
        <v>4010</v>
      </c>
      <c r="E8" s="10">
        <v>4</v>
      </c>
      <c r="F8" s="12">
        <f>E8*D8</f>
        <v>16040</v>
      </c>
      <c r="G8" s="8" t="s">
        <v>64</v>
      </c>
      <c r="H8" s="2"/>
      <c r="I8" s="6"/>
    </row>
    <row r="9" spans="3:9" ht="15.75">
      <c r="C9" s="2" t="s">
        <v>56</v>
      </c>
      <c r="D9" s="11">
        <f>PC!E12</f>
        <v>4198</v>
      </c>
      <c r="E9" s="10">
        <v>1</v>
      </c>
      <c r="F9" s="12">
        <f>E9*D9</f>
        <v>4198</v>
      </c>
      <c r="G9" s="6" t="s">
        <v>57</v>
      </c>
      <c r="H9" s="2"/>
      <c r="I9" s="6"/>
    </row>
    <row r="10" spans="3:9" ht="15.75">
      <c r="C10" s="2" t="s">
        <v>58</v>
      </c>
      <c r="D10" s="11">
        <f>Framing!E10</f>
        <v>5522</v>
      </c>
      <c r="E10" s="10">
        <v>1</v>
      </c>
      <c r="F10" s="12">
        <f>E10*D10</f>
        <v>5522</v>
      </c>
      <c r="G10" s="6"/>
      <c r="H10" s="2"/>
      <c r="I10" s="6"/>
    </row>
    <row r="11" spans="3:9" s="30" customFormat="1" ht="15.75">
      <c r="C11" s="6" t="s">
        <v>116</v>
      </c>
      <c r="D11" s="31">
        <f>Audio!E12</f>
        <v>310</v>
      </c>
      <c r="E11" s="32">
        <v>1</v>
      </c>
      <c r="F11" s="33">
        <f>E11*D11</f>
        <v>310</v>
      </c>
      <c r="G11" s="6" t="s">
        <v>117</v>
      </c>
      <c r="H11" s="6"/>
      <c r="I11" s="6"/>
    </row>
    <row r="12" spans="3:9" ht="15.75">
      <c r="C12" s="2" t="s">
        <v>83</v>
      </c>
      <c r="D12" s="11">
        <v>90</v>
      </c>
      <c r="E12" s="10">
        <v>1</v>
      </c>
      <c r="F12" s="12">
        <f>E12*D12</f>
        <v>90</v>
      </c>
      <c r="G12" s="6" t="s">
        <v>84</v>
      </c>
      <c r="H12" s="2"/>
      <c r="I12" s="6"/>
    </row>
    <row r="13" spans="3:9" s="30" customFormat="1" ht="15.75">
      <c r="C13" s="6" t="s">
        <v>123</v>
      </c>
      <c r="D13" s="31"/>
      <c r="E13" s="32"/>
      <c r="F13" s="33">
        <v>2000</v>
      </c>
      <c r="G13" s="6"/>
      <c r="H13" s="6"/>
      <c r="I13" s="6"/>
    </row>
    <row r="14" spans="3:9" ht="15.75">
      <c r="C14" s="4" t="s">
        <v>126</v>
      </c>
      <c r="D14" s="31"/>
      <c r="E14" s="13"/>
      <c r="F14" s="14">
        <f>SUM(F7:F13)</f>
        <v>28160</v>
      </c>
      <c r="G14" s="4" t="s">
        <v>143</v>
      </c>
      <c r="H14" s="2"/>
      <c r="I14" s="6"/>
    </row>
    <row r="15" spans="3:9" ht="15.75">
      <c r="C15" s="2"/>
      <c r="D15" s="11"/>
      <c r="E15" s="10"/>
      <c r="F15" s="12"/>
      <c r="G15" s="6"/>
      <c r="H15" s="2"/>
      <c r="I15" s="6"/>
    </row>
    <row r="16" spans="2:9" ht="15.75">
      <c r="B16" s="61" t="s">
        <v>129</v>
      </c>
      <c r="C16" s="2"/>
      <c r="D16" s="11"/>
      <c r="E16" s="10"/>
      <c r="F16" s="12"/>
      <c r="G16" s="6"/>
      <c r="H16" s="2"/>
      <c r="I16" s="6"/>
    </row>
    <row r="17" spans="3:9" s="50" customFormat="1" ht="15.75">
      <c r="C17" s="51" t="s">
        <v>42</v>
      </c>
      <c r="D17" s="52">
        <v>10872</v>
      </c>
      <c r="E17" s="53">
        <v>1</v>
      </c>
      <c r="F17" s="54">
        <f>E17*D17</f>
        <v>10872</v>
      </c>
      <c r="G17" s="51"/>
      <c r="H17" s="51"/>
      <c r="I17" s="51"/>
    </row>
    <row r="18" spans="3:9" s="50" customFormat="1" ht="15.75">
      <c r="C18" s="51" t="s">
        <v>34</v>
      </c>
      <c r="D18" s="55">
        <v>1540</v>
      </c>
      <c r="E18" s="53">
        <v>1</v>
      </c>
      <c r="F18" s="54">
        <f>E18*D18</f>
        <v>1540</v>
      </c>
      <c r="G18" s="51" t="s">
        <v>35</v>
      </c>
      <c r="H18" s="51" t="s">
        <v>36</v>
      </c>
      <c r="I18" s="51"/>
    </row>
    <row r="19" spans="3:9" s="50" customFormat="1" ht="15.75">
      <c r="C19" s="51" t="s">
        <v>122</v>
      </c>
      <c r="D19" s="52">
        <v>2066</v>
      </c>
      <c r="E19" s="53">
        <v>1</v>
      </c>
      <c r="F19" s="54">
        <f>E19*D19</f>
        <v>2066</v>
      </c>
      <c r="G19" s="51" t="s">
        <v>76</v>
      </c>
      <c r="H19" s="51"/>
      <c r="I19" s="51"/>
    </row>
    <row r="20" spans="3:9" s="50" customFormat="1" ht="15.75">
      <c r="C20" s="51" t="s">
        <v>6</v>
      </c>
      <c r="D20" s="52">
        <f>PC!E20</f>
        <v>706</v>
      </c>
      <c r="E20" s="53">
        <v>1</v>
      </c>
      <c r="F20" s="54">
        <f>E20*D20</f>
        <v>706</v>
      </c>
      <c r="G20" s="51"/>
      <c r="H20" s="51"/>
      <c r="I20" s="51"/>
    </row>
    <row r="21" spans="3:7" s="50" customFormat="1" ht="15.75">
      <c r="C21" s="51" t="s">
        <v>118</v>
      </c>
      <c r="G21" s="50" t="s">
        <v>119</v>
      </c>
    </row>
    <row r="22" spans="3:7" s="50" customFormat="1" ht="15.75">
      <c r="C22" s="51" t="s">
        <v>120</v>
      </c>
      <c r="G22" s="51" t="s">
        <v>121</v>
      </c>
    </row>
    <row r="23" spans="3:9" s="50" customFormat="1" ht="15.75">
      <c r="C23" s="56" t="s">
        <v>127</v>
      </c>
      <c r="D23" s="52"/>
      <c r="E23" s="57"/>
      <c r="F23" s="58">
        <f>SUM(F14:F22)</f>
        <v>43344</v>
      </c>
      <c r="G23" s="56" t="s">
        <v>143</v>
      </c>
      <c r="H23" s="56"/>
      <c r="I23" s="59"/>
    </row>
    <row r="24" spans="1:10" s="50" customFormat="1" ht="16.5" thickBot="1">
      <c r="A24" s="63"/>
      <c r="B24" s="63"/>
      <c r="C24" s="64"/>
      <c r="D24" s="65"/>
      <c r="E24" s="66"/>
      <c r="F24" s="67"/>
      <c r="G24" s="64"/>
      <c r="H24" s="64"/>
      <c r="I24" s="68"/>
      <c r="J24" s="63"/>
    </row>
    <row r="25" spans="3:9" s="50" customFormat="1" ht="15.75">
      <c r="C25" s="56"/>
      <c r="D25" s="52"/>
      <c r="E25" s="57"/>
      <c r="F25" s="58"/>
      <c r="G25" s="56"/>
      <c r="H25" s="56"/>
      <c r="I25" s="59"/>
    </row>
    <row r="26" spans="1:9" s="50" customFormat="1" ht="15.75">
      <c r="A26" s="4" t="s">
        <v>146</v>
      </c>
      <c r="B26" s="30"/>
      <c r="D26" s="31"/>
      <c r="E26" s="13"/>
      <c r="F26" s="14"/>
      <c r="G26" s="4"/>
      <c r="H26" s="4" t="s">
        <v>130</v>
      </c>
      <c r="I26" s="9" t="s">
        <v>131</v>
      </c>
    </row>
    <row r="27" spans="2:9" ht="15.75">
      <c r="B27" s="60" t="s">
        <v>139</v>
      </c>
      <c r="C27" s="38" t="s">
        <v>132</v>
      </c>
      <c r="D27" s="37" t="s">
        <v>133</v>
      </c>
      <c r="E27" s="37" t="s">
        <v>134</v>
      </c>
      <c r="F27" s="37" t="s">
        <v>135</v>
      </c>
      <c r="G27" s="38" t="s">
        <v>136</v>
      </c>
      <c r="H27" s="38" t="s">
        <v>24</v>
      </c>
      <c r="I27" s="2"/>
    </row>
    <row r="28" spans="3:9" ht="15.75">
      <c r="C28" s="2"/>
      <c r="D28" s="10"/>
      <c r="E28" s="10"/>
      <c r="F28" s="10"/>
      <c r="G28" s="7" t="s">
        <v>55</v>
      </c>
      <c r="H28" s="2"/>
      <c r="I28" s="6"/>
    </row>
    <row r="29" spans="3:9" ht="15.75">
      <c r="C29" s="2" t="s">
        <v>163</v>
      </c>
      <c r="D29" s="11">
        <v>4010</v>
      </c>
      <c r="E29" s="10">
        <v>8</v>
      </c>
      <c r="F29" s="12">
        <f>E29*D29</f>
        <v>32080</v>
      </c>
      <c r="G29" s="8" t="s">
        <v>64</v>
      </c>
      <c r="H29" s="2"/>
      <c r="I29" s="6"/>
    </row>
    <row r="30" spans="3:9" ht="15.75">
      <c r="C30" s="2" t="s">
        <v>56</v>
      </c>
      <c r="D30" s="11">
        <f>PC!E12</f>
        <v>4198</v>
      </c>
      <c r="E30" s="10">
        <v>3</v>
      </c>
      <c r="F30" s="12">
        <f>E30*D30</f>
        <v>12594</v>
      </c>
      <c r="G30" s="6" t="s">
        <v>57</v>
      </c>
      <c r="H30" s="2"/>
      <c r="I30" s="6"/>
    </row>
    <row r="31" spans="3:9" ht="15.75">
      <c r="C31" s="2" t="s">
        <v>58</v>
      </c>
      <c r="D31" s="11">
        <f>Framing!E10</f>
        <v>5522</v>
      </c>
      <c r="E31" s="10">
        <v>2</v>
      </c>
      <c r="F31" s="12">
        <f>E31*D31</f>
        <v>11044</v>
      </c>
      <c r="G31" s="6"/>
      <c r="H31" s="2"/>
      <c r="I31" s="6"/>
    </row>
    <row r="32" spans="3:9" s="30" customFormat="1" ht="15.75">
      <c r="C32" s="6" t="s">
        <v>116</v>
      </c>
      <c r="D32" s="31">
        <f>Audio!E12</f>
        <v>310</v>
      </c>
      <c r="E32" s="32">
        <v>1</v>
      </c>
      <c r="F32" s="33">
        <f>E32*D32</f>
        <v>310</v>
      </c>
      <c r="G32" s="6" t="s">
        <v>117</v>
      </c>
      <c r="H32" s="6"/>
      <c r="I32" s="6"/>
    </row>
    <row r="33" spans="3:9" ht="15.75">
      <c r="C33" s="2" t="s">
        <v>0</v>
      </c>
      <c r="D33" s="11">
        <v>180</v>
      </c>
      <c r="E33" s="10">
        <v>1</v>
      </c>
      <c r="F33" s="12">
        <f>E33*D33</f>
        <v>180</v>
      </c>
      <c r="G33" s="6" t="s">
        <v>84</v>
      </c>
      <c r="H33" s="2"/>
      <c r="I33" s="6"/>
    </row>
    <row r="34" spans="3:9" s="30" customFormat="1" ht="15.75">
      <c r="C34" s="6" t="s">
        <v>123</v>
      </c>
      <c r="D34" s="31"/>
      <c r="E34" s="32"/>
      <c r="F34" s="33">
        <v>4000</v>
      </c>
      <c r="G34" s="6"/>
      <c r="H34" s="6"/>
      <c r="I34" s="6"/>
    </row>
    <row r="35" spans="3:9" ht="15.75">
      <c r="C35" s="4" t="s">
        <v>141</v>
      </c>
      <c r="D35" s="31"/>
      <c r="E35" s="13"/>
      <c r="F35" s="14">
        <f>SUM(F28:F34)</f>
        <v>60208</v>
      </c>
      <c r="G35" s="4" t="s">
        <v>143</v>
      </c>
      <c r="H35" s="2"/>
      <c r="I35" s="6"/>
    </row>
    <row r="36" spans="3:9" ht="15.75">
      <c r="C36" s="2"/>
      <c r="D36" s="11"/>
      <c r="E36" s="10"/>
      <c r="F36" s="12"/>
      <c r="G36" s="6"/>
      <c r="H36" s="2"/>
      <c r="I36" s="6"/>
    </row>
    <row r="37" spans="2:9" ht="15.75">
      <c r="B37" s="61" t="s">
        <v>140</v>
      </c>
      <c r="C37" s="2"/>
      <c r="D37" s="11"/>
      <c r="E37" s="10"/>
      <c r="F37" s="12"/>
      <c r="G37" s="6"/>
      <c r="H37" s="2"/>
      <c r="I37" s="6"/>
    </row>
    <row r="38" spans="3:9" s="50" customFormat="1" ht="15.75">
      <c r="C38" s="51" t="s">
        <v>42</v>
      </c>
      <c r="D38" s="52">
        <v>10872</v>
      </c>
      <c r="E38" s="53">
        <v>1</v>
      </c>
      <c r="F38" s="54">
        <f>E38*D38</f>
        <v>10872</v>
      </c>
      <c r="G38" s="51"/>
      <c r="H38" s="51"/>
      <c r="I38" s="51"/>
    </row>
    <row r="39" spans="3:9" s="50" customFormat="1" ht="15.75">
      <c r="C39" s="51" t="s">
        <v>34</v>
      </c>
      <c r="D39" s="55">
        <v>1540</v>
      </c>
      <c r="E39" s="53">
        <v>1</v>
      </c>
      <c r="F39" s="54">
        <f>E39*D39</f>
        <v>1540</v>
      </c>
      <c r="G39" s="51" t="s">
        <v>35</v>
      </c>
      <c r="H39" s="51" t="s">
        <v>36</v>
      </c>
      <c r="I39" s="51"/>
    </row>
    <row r="40" spans="3:9" s="50" customFormat="1" ht="15.75">
      <c r="C40" s="51" t="s">
        <v>122</v>
      </c>
      <c r="D40" s="52">
        <v>2066</v>
      </c>
      <c r="E40" s="53">
        <v>1</v>
      </c>
      <c r="F40" s="54">
        <f>E40*D40</f>
        <v>2066</v>
      </c>
      <c r="G40" s="51" t="s">
        <v>76</v>
      </c>
      <c r="H40" s="51"/>
      <c r="I40" s="51"/>
    </row>
    <row r="41" spans="3:9" s="50" customFormat="1" ht="15.75">
      <c r="C41" s="51" t="s">
        <v>6</v>
      </c>
      <c r="D41" s="52">
        <f>PC!E20</f>
        <v>706</v>
      </c>
      <c r="E41" s="53">
        <v>1</v>
      </c>
      <c r="F41" s="54">
        <f>E41*D41</f>
        <v>706</v>
      </c>
      <c r="G41" s="51"/>
      <c r="H41" s="51"/>
      <c r="I41" s="51"/>
    </row>
    <row r="42" spans="3:7" s="50" customFormat="1" ht="15">
      <c r="C42" s="51" t="s">
        <v>118</v>
      </c>
      <c r="G42" s="50" t="s">
        <v>119</v>
      </c>
    </row>
    <row r="43" spans="3:7" s="50" customFormat="1" ht="15">
      <c r="C43" s="51" t="s">
        <v>120</v>
      </c>
      <c r="G43" s="51" t="s">
        <v>121</v>
      </c>
    </row>
    <row r="44" spans="3:9" s="50" customFormat="1" ht="15">
      <c r="C44" s="56" t="s">
        <v>142</v>
      </c>
      <c r="D44" s="52"/>
      <c r="E44" s="57"/>
      <c r="F44" s="58">
        <f>SUM(F35:F43)</f>
        <v>75392</v>
      </c>
      <c r="G44" s="56" t="s">
        <v>143</v>
      </c>
      <c r="H44" s="56"/>
      <c r="I44" s="59"/>
    </row>
    <row r="45" spans="1:10" s="50" customFormat="1" ht="15.75" thickBot="1">
      <c r="A45" s="63"/>
      <c r="B45" s="63"/>
      <c r="C45" s="64"/>
      <c r="D45" s="65"/>
      <c r="E45" s="66"/>
      <c r="F45" s="67"/>
      <c r="G45" s="64"/>
      <c r="H45" s="64"/>
      <c r="I45" s="68"/>
      <c r="J45" s="63"/>
    </row>
    <row r="47" ht="14.25">
      <c r="C47" s="41" t="s">
        <v>95</v>
      </c>
    </row>
    <row r="48" spans="3:7" ht="14.25">
      <c r="C48" t="s">
        <v>96</v>
      </c>
      <c r="G48" t="s">
        <v>97</v>
      </c>
    </row>
    <row r="49" spans="3:7" ht="14.25">
      <c r="C49" t="s">
        <v>98</v>
      </c>
      <c r="D49" s="42">
        <v>-1800</v>
      </c>
      <c r="G49" t="s">
        <v>154</v>
      </c>
    </row>
    <row r="50" spans="3:7" ht="14.25">
      <c r="C50" t="s">
        <v>99</v>
      </c>
      <c r="D50" s="42">
        <v>-4000</v>
      </c>
      <c r="G50" t="s">
        <v>144</v>
      </c>
    </row>
    <row r="52" ht="14.25">
      <c r="C52" s="41"/>
    </row>
    <row r="53" spans="3:4" ht="14.25">
      <c r="C53"/>
      <c r="D53" s="42"/>
    </row>
    <row r="54" ht="14.25">
      <c r="D54" s="42"/>
    </row>
  </sheetData>
  <sheetProtection/>
  <hyperlinks>
    <hyperlink ref="G7" r:id="rId1" display="http://wiki.optiputer.net/optiportal/index.php/Main_Page"/>
    <hyperlink ref="G8" r:id="rId2" display="http://salestores.com/necx461unmul.html or Booklstore"/>
    <hyperlink ref="G28" r:id="rId3" display="http://wiki.optiputer.net/optiportal/index.php/Main_Page"/>
    <hyperlink ref="G29" r:id="rId4" display="http://salestores.com/necx461unmul.html or Booklstore"/>
  </hyperlinks>
  <printOptions/>
  <pageMargins left="0.7" right="0.7" top="0.75" bottom="0.75" header="0.3" footer="0.3"/>
  <pageSetup fitToHeight="1" fitToWidth="1" horizontalDpi="300" verticalDpi="300" orientation="landscape" scale="64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4"/>
  <sheetViews>
    <sheetView zoomScalePageLayoutView="0" workbookViewId="0" topLeftCell="A10">
      <selection activeCell="H27" sqref="H27"/>
    </sheetView>
  </sheetViews>
  <sheetFormatPr defaultColWidth="9.28125" defaultRowHeight="15"/>
  <cols>
    <col min="1" max="2" width="9.28125" style="1" customWidth="1"/>
    <col min="3" max="3" width="30.28125" style="1" customWidth="1"/>
    <col min="4" max="4" width="13.28125" style="1" customWidth="1"/>
    <col min="5" max="5" width="9.421875" style="1" bestFit="1" customWidth="1"/>
    <col min="6" max="6" width="11.421875" style="1" bestFit="1" customWidth="1"/>
    <col min="7" max="7" width="72.421875" style="1" customWidth="1"/>
    <col min="8" max="8" width="9.28125" style="1" customWidth="1"/>
    <col min="9" max="9" width="13.28125" style="1" bestFit="1" customWidth="1"/>
    <col min="10" max="16384" width="9.28125" style="1" customWidth="1"/>
  </cols>
  <sheetData>
    <row r="2" spans="1:3" ht="18.75">
      <c r="A2" t="s">
        <v>159</v>
      </c>
      <c r="C2" s="3" t="s">
        <v>63</v>
      </c>
    </row>
    <row r="5" spans="1:9" ht="15.75">
      <c r="A5" s="4" t="s">
        <v>166</v>
      </c>
      <c r="D5" s="4"/>
      <c r="E5" s="4"/>
      <c r="F5" s="5"/>
      <c r="G5" s="4"/>
      <c r="H5" s="62" t="s">
        <v>167</v>
      </c>
      <c r="I5" s="4" t="s">
        <v>164</v>
      </c>
    </row>
    <row r="6" spans="2:9" ht="15.75">
      <c r="B6" s="60" t="s">
        <v>128</v>
      </c>
      <c r="C6" s="38" t="s">
        <v>132</v>
      </c>
      <c r="D6" s="37" t="s">
        <v>133</v>
      </c>
      <c r="E6" s="37" t="s">
        <v>134</v>
      </c>
      <c r="F6" s="37" t="s">
        <v>135</v>
      </c>
      <c r="G6" s="38" t="s">
        <v>136</v>
      </c>
      <c r="H6" s="38" t="s">
        <v>24</v>
      </c>
      <c r="I6" s="2"/>
    </row>
    <row r="7" spans="3:9" ht="15.75">
      <c r="C7" s="2"/>
      <c r="D7" s="10"/>
      <c r="E7" s="10"/>
      <c r="F7" s="10"/>
      <c r="G7" s="7" t="s">
        <v>55</v>
      </c>
      <c r="H7" s="2"/>
      <c r="I7" s="6"/>
    </row>
    <row r="8" spans="3:9" ht="15.75">
      <c r="C8" t="s">
        <v>162</v>
      </c>
      <c r="D8" s="11">
        <v>5775</v>
      </c>
      <c r="E8" s="10">
        <v>4</v>
      </c>
      <c r="F8" s="12">
        <f>E8*D8</f>
        <v>23100</v>
      </c>
      <c r="G8" s="8" t="s">
        <v>64</v>
      </c>
      <c r="H8" s="2"/>
      <c r="I8" s="6"/>
    </row>
    <row r="9" spans="3:9" ht="15.75">
      <c r="C9" s="2" t="s">
        <v>56</v>
      </c>
      <c r="D9" s="11">
        <f>PC!E12</f>
        <v>4198</v>
      </c>
      <c r="E9" s="10">
        <v>1</v>
      </c>
      <c r="F9" s="12">
        <f>E9*D9</f>
        <v>4198</v>
      </c>
      <c r="G9" s="6" t="s">
        <v>57</v>
      </c>
      <c r="H9" s="2"/>
      <c r="I9" s="6"/>
    </row>
    <row r="10" spans="3:9" ht="15.75">
      <c r="C10" s="2" t="s">
        <v>58</v>
      </c>
      <c r="D10" s="11">
        <f>Framing!E19</f>
        <v>6322</v>
      </c>
      <c r="E10" s="10">
        <v>1</v>
      </c>
      <c r="F10" s="12">
        <f>E10*D10</f>
        <v>6322</v>
      </c>
      <c r="G10" s="6"/>
      <c r="H10" s="2"/>
      <c r="I10" s="6"/>
    </row>
    <row r="11" spans="3:9" s="30" customFormat="1" ht="15.75">
      <c r="C11" s="6" t="s">
        <v>116</v>
      </c>
      <c r="D11" s="31">
        <f>Audio!E12</f>
        <v>310</v>
      </c>
      <c r="E11" s="32">
        <v>1</v>
      </c>
      <c r="F11" s="33">
        <f>E11*D11</f>
        <v>310</v>
      </c>
      <c r="G11" s="6" t="s">
        <v>117</v>
      </c>
      <c r="H11" s="6"/>
      <c r="I11" s="6"/>
    </row>
    <row r="12" spans="3:9" ht="15.75">
      <c r="C12" s="2" t="s">
        <v>83</v>
      </c>
      <c r="D12" s="11">
        <v>90</v>
      </c>
      <c r="E12" s="10">
        <v>1</v>
      </c>
      <c r="F12" s="12">
        <f>E12*D12</f>
        <v>90</v>
      </c>
      <c r="G12" s="6" t="s">
        <v>84</v>
      </c>
      <c r="H12" s="2"/>
      <c r="I12" s="6"/>
    </row>
    <row r="13" spans="3:9" s="30" customFormat="1" ht="15.75">
      <c r="C13" s="6" t="s">
        <v>123</v>
      </c>
      <c r="D13" s="31"/>
      <c r="E13" s="32"/>
      <c r="F13" s="33">
        <v>2000</v>
      </c>
      <c r="G13" s="6"/>
      <c r="H13" s="6"/>
      <c r="I13" s="6"/>
    </row>
    <row r="14" spans="3:9" ht="15.75">
      <c r="C14" s="4" t="s">
        <v>126</v>
      </c>
      <c r="D14" s="31"/>
      <c r="E14" s="13"/>
      <c r="F14" s="14">
        <f>SUM(F7:F13)</f>
        <v>36020</v>
      </c>
      <c r="G14" s="4" t="s">
        <v>143</v>
      </c>
      <c r="H14" s="2"/>
      <c r="I14" s="6"/>
    </row>
    <row r="15" spans="3:9" ht="15.75">
      <c r="C15" s="2"/>
      <c r="D15" s="11"/>
      <c r="E15" s="10"/>
      <c r="F15" s="12"/>
      <c r="G15" s="6"/>
      <c r="H15" s="2"/>
      <c r="I15" s="6"/>
    </row>
    <row r="16" spans="2:9" ht="15.75">
      <c r="B16" s="61" t="s">
        <v>129</v>
      </c>
      <c r="C16" s="2"/>
      <c r="D16" s="11"/>
      <c r="E16" s="10"/>
      <c r="F16" s="12"/>
      <c r="G16" s="6"/>
      <c r="H16" s="2"/>
      <c r="I16" s="6"/>
    </row>
    <row r="17" spans="3:9" s="50" customFormat="1" ht="15.75">
      <c r="C17" s="51" t="s">
        <v>42</v>
      </c>
      <c r="D17" s="52">
        <v>10872</v>
      </c>
      <c r="E17" s="53">
        <v>1</v>
      </c>
      <c r="F17" s="54">
        <f>E17*D17</f>
        <v>10872</v>
      </c>
      <c r="G17" s="51"/>
      <c r="H17" s="51"/>
      <c r="I17" s="51"/>
    </row>
    <row r="18" spans="3:9" s="50" customFormat="1" ht="15.75">
      <c r="C18" s="51" t="s">
        <v>34</v>
      </c>
      <c r="D18" s="55">
        <v>1540</v>
      </c>
      <c r="E18" s="53">
        <v>1</v>
      </c>
      <c r="F18" s="54">
        <f>E18*D18</f>
        <v>1540</v>
      </c>
      <c r="G18" s="51" t="s">
        <v>35</v>
      </c>
      <c r="H18" s="51" t="s">
        <v>36</v>
      </c>
      <c r="I18" s="51"/>
    </row>
    <row r="19" spans="3:9" s="50" customFormat="1" ht="15.75">
      <c r="C19" s="51" t="s">
        <v>122</v>
      </c>
      <c r="D19" s="52">
        <v>2066</v>
      </c>
      <c r="E19" s="53">
        <v>1</v>
      </c>
      <c r="F19" s="54">
        <f>E19*D19</f>
        <v>2066</v>
      </c>
      <c r="G19" s="51" t="s">
        <v>76</v>
      </c>
      <c r="H19" s="51"/>
      <c r="I19" s="51"/>
    </row>
    <row r="20" spans="3:9" s="50" customFormat="1" ht="15.75">
      <c r="C20" s="51" t="s">
        <v>6</v>
      </c>
      <c r="D20" s="52">
        <f>PC!E20</f>
        <v>706</v>
      </c>
      <c r="E20" s="53">
        <v>1</v>
      </c>
      <c r="F20" s="54">
        <f>E20*D20</f>
        <v>706</v>
      </c>
      <c r="G20" s="51"/>
      <c r="H20" s="51"/>
      <c r="I20" s="51"/>
    </row>
    <row r="21" spans="3:7" s="50" customFormat="1" ht="15.75">
      <c r="C21" s="51" t="s">
        <v>118</v>
      </c>
      <c r="G21" s="50" t="s">
        <v>119</v>
      </c>
    </row>
    <row r="22" spans="3:7" s="50" customFormat="1" ht="15.75">
      <c r="C22" s="51" t="s">
        <v>120</v>
      </c>
      <c r="G22" s="51" t="s">
        <v>121</v>
      </c>
    </row>
    <row r="23" spans="3:9" s="50" customFormat="1" ht="15.75">
      <c r="C23" s="56" t="s">
        <v>127</v>
      </c>
      <c r="D23" s="52"/>
      <c r="E23" s="57"/>
      <c r="F23" s="58">
        <f>SUM(F14:F22)</f>
        <v>51204</v>
      </c>
      <c r="G23" s="56" t="s">
        <v>143</v>
      </c>
      <c r="H23" s="56"/>
      <c r="I23" s="59"/>
    </row>
    <row r="24" spans="1:10" s="50" customFormat="1" ht="16.5" thickBot="1">
      <c r="A24" s="63"/>
      <c r="B24" s="63"/>
      <c r="C24" s="64"/>
      <c r="D24" s="65"/>
      <c r="E24" s="66"/>
      <c r="F24" s="67"/>
      <c r="G24" s="64"/>
      <c r="H24" s="64"/>
      <c r="I24" s="68"/>
      <c r="J24" s="63"/>
    </row>
    <row r="25" spans="3:9" s="50" customFormat="1" ht="15.75">
      <c r="C25" s="56"/>
      <c r="D25" s="52"/>
      <c r="E25" s="57"/>
      <c r="F25" s="58"/>
      <c r="G25" s="56"/>
      <c r="H25" s="56"/>
      <c r="I25" s="59"/>
    </row>
    <row r="26" spans="1:9" s="50" customFormat="1" ht="15.75">
      <c r="A26" s="4" t="s">
        <v>168</v>
      </c>
      <c r="B26" s="30"/>
      <c r="D26" s="31"/>
      <c r="E26" s="13"/>
      <c r="F26" s="14"/>
      <c r="G26" s="4"/>
      <c r="H26" s="4" t="s">
        <v>169</v>
      </c>
      <c r="I26" s="9" t="s">
        <v>165</v>
      </c>
    </row>
    <row r="27" spans="2:9" ht="15.75">
      <c r="B27" s="60" t="s">
        <v>139</v>
      </c>
      <c r="C27" s="38" t="s">
        <v>132</v>
      </c>
      <c r="D27" s="37" t="s">
        <v>133</v>
      </c>
      <c r="E27" s="37" t="s">
        <v>134</v>
      </c>
      <c r="F27" s="37" t="s">
        <v>135</v>
      </c>
      <c r="G27" s="38" t="s">
        <v>136</v>
      </c>
      <c r="H27" s="38" t="s">
        <v>24</v>
      </c>
      <c r="I27" s="2"/>
    </row>
    <row r="28" spans="3:9" ht="15.75">
      <c r="C28" s="2"/>
      <c r="D28" s="10"/>
      <c r="E28" s="10"/>
      <c r="F28" s="10"/>
      <c r="G28" s="7" t="s">
        <v>55</v>
      </c>
      <c r="H28" s="2"/>
      <c r="I28" s="6"/>
    </row>
    <row r="29" spans="3:9" ht="15.75">
      <c r="C29" t="s">
        <v>162</v>
      </c>
      <c r="D29" s="11">
        <v>5775</v>
      </c>
      <c r="E29" s="10">
        <v>8</v>
      </c>
      <c r="F29" s="12">
        <f>E29*D29</f>
        <v>46200</v>
      </c>
      <c r="G29" s="8" t="s">
        <v>64</v>
      </c>
      <c r="H29" s="2"/>
      <c r="I29" s="6"/>
    </row>
    <row r="30" spans="3:9" ht="15.75">
      <c r="C30" s="2" t="s">
        <v>56</v>
      </c>
      <c r="D30" s="11">
        <f>PC!E12</f>
        <v>4198</v>
      </c>
      <c r="E30" s="10">
        <v>3</v>
      </c>
      <c r="F30" s="12">
        <f>E30*D30</f>
        <v>12594</v>
      </c>
      <c r="G30" s="6" t="s">
        <v>57</v>
      </c>
      <c r="H30" s="2"/>
      <c r="I30" s="6"/>
    </row>
    <row r="31" spans="3:9" ht="15.75">
      <c r="C31" s="2" t="s">
        <v>58</v>
      </c>
      <c r="D31" s="11">
        <f>Framing!E19</f>
        <v>6322</v>
      </c>
      <c r="E31" s="10">
        <v>2</v>
      </c>
      <c r="F31" s="12">
        <f>E31*D31</f>
        <v>12644</v>
      </c>
      <c r="G31" s="6"/>
      <c r="H31" s="2"/>
      <c r="I31" s="6"/>
    </row>
    <row r="32" spans="3:9" s="30" customFormat="1" ht="15.75">
      <c r="C32" s="6" t="s">
        <v>116</v>
      </c>
      <c r="D32" s="31">
        <f>Audio!E12</f>
        <v>310</v>
      </c>
      <c r="E32" s="32">
        <v>1</v>
      </c>
      <c r="F32" s="33">
        <f>E32*D32</f>
        <v>310</v>
      </c>
      <c r="G32" s="6" t="s">
        <v>117</v>
      </c>
      <c r="H32" s="6"/>
      <c r="I32" s="6"/>
    </row>
    <row r="33" spans="3:9" ht="15.75">
      <c r="C33" s="2" t="s">
        <v>0</v>
      </c>
      <c r="D33" s="11">
        <v>180</v>
      </c>
      <c r="E33" s="10">
        <v>1</v>
      </c>
      <c r="F33" s="12">
        <f>E33*D33</f>
        <v>180</v>
      </c>
      <c r="G33" s="6" t="s">
        <v>84</v>
      </c>
      <c r="H33" s="2"/>
      <c r="I33" s="6"/>
    </row>
    <row r="34" spans="3:9" s="30" customFormat="1" ht="15.75">
      <c r="C34" s="6" t="s">
        <v>123</v>
      </c>
      <c r="D34" s="31"/>
      <c r="E34" s="32"/>
      <c r="F34" s="33">
        <v>4000</v>
      </c>
      <c r="G34" s="6"/>
      <c r="H34" s="6"/>
      <c r="I34" s="6"/>
    </row>
    <row r="35" spans="3:9" ht="15.75">
      <c r="C35" s="4" t="s">
        <v>141</v>
      </c>
      <c r="D35" s="31"/>
      <c r="E35" s="13"/>
      <c r="F35" s="14">
        <f>SUM(F28:F34)</f>
        <v>75928</v>
      </c>
      <c r="G35" s="4" t="s">
        <v>143</v>
      </c>
      <c r="H35" s="2"/>
      <c r="I35" s="6"/>
    </row>
    <row r="36" spans="3:9" ht="15.75">
      <c r="C36" s="2"/>
      <c r="D36" s="11"/>
      <c r="E36" s="10"/>
      <c r="F36" s="12"/>
      <c r="G36" s="6"/>
      <c r="H36" s="2"/>
      <c r="I36" s="6"/>
    </row>
    <row r="37" spans="2:9" ht="15.75">
      <c r="B37" s="61" t="s">
        <v>140</v>
      </c>
      <c r="C37" s="2"/>
      <c r="D37" s="11"/>
      <c r="E37" s="10"/>
      <c r="F37" s="12"/>
      <c r="G37" s="6"/>
      <c r="H37" s="2"/>
      <c r="I37" s="6"/>
    </row>
    <row r="38" spans="3:9" s="50" customFormat="1" ht="15.75">
      <c r="C38" s="51" t="s">
        <v>42</v>
      </c>
      <c r="D38" s="52">
        <v>10872</v>
      </c>
      <c r="E38" s="53">
        <v>1</v>
      </c>
      <c r="F38" s="54">
        <f>E38*D38</f>
        <v>10872</v>
      </c>
      <c r="G38" s="51"/>
      <c r="H38" s="51"/>
      <c r="I38" s="51"/>
    </row>
    <row r="39" spans="3:9" s="50" customFormat="1" ht="15.75">
      <c r="C39" s="51" t="s">
        <v>34</v>
      </c>
      <c r="D39" s="55">
        <v>1540</v>
      </c>
      <c r="E39" s="53">
        <v>1</v>
      </c>
      <c r="F39" s="54">
        <f>E39*D39</f>
        <v>1540</v>
      </c>
      <c r="G39" s="51" t="s">
        <v>35</v>
      </c>
      <c r="H39" s="51" t="s">
        <v>36</v>
      </c>
      <c r="I39" s="51"/>
    </row>
    <row r="40" spans="3:9" s="50" customFormat="1" ht="15.75">
      <c r="C40" s="51" t="s">
        <v>122</v>
      </c>
      <c r="D40" s="52">
        <v>2066</v>
      </c>
      <c r="E40" s="53">
        <v>1</v>
      </c>
      <c r="F40" s="54">
        <f>E40*D40</f>
        <v>2066</v>
      </c>
      <c r="G40" s="51" t="s">
        <v>76</v>
      </c>
      <c r="H40" s="51"/>
      <c r="I40" s="51"/>
    </row>
    <row r="41" spans="3:9" s="50" customFormat="1" ht="15.75">
      <c r="C41" s="51" t="s">
        <v>6</v>
      </c>
      <c r="D41" s="52">
        <f>PC!E20</f>
        <v>706</v>
      </c>
      <c r="E41" s="53">
        <v>1</v>
      </c>
      <c r="F41" s="54">
        <f>E41*D41</f>
        <v>706</v>
      </c>
      <c r="G41" s="51"/>
      <c r="H41" s="51"/>
      <c r="I41" s="51"/>
    </row>
    <row r="42" spans="3:7" s="50" customFormat="1" ht="15.75">
      <c r="C42" s="51" t="s">
        <v>118</v>
      </c>
      <c r="G42" s="50" t="s">
        <v>119</v>
      </c>
    </row>
    <row r="43" spans="3:7" s="50" customFormat="1" ht="15.75">
      <c r="C43" s="51" t="s">
        <v>120</v>
      </c>
      <c r="G43" s="51" t="s">
        <v>121</v>
      </c>
    </row>
    <row r="44" spans="3:9" s="50" customFormat="1" ht="15.75">
      <c r="C44" s="56" t="s">
        <v>142</v>
      </c>
      <c r="D44" s="52"/>
      <c r="E44" s="57"/>
      <c r="F44" s="58">
        <f>SUM(F35:F43)</f>
        <v>91112</v>
      </c>
      <c r="G44" s="56" t="s">
        <v>143</v>
      </c>
      <c r="H44" s="56"/>
      <c r="I44" s="59"/>
    </row>
    <row r="45" spans="1:10" s="50" customFormat="1" ht="16.5" thickBot="1">
      <c r="A45" s="63"/>
      <c r="B45" s="63"/>
      <c r="C45" s="64"/>
      <c r="D45" s="65"/>
      <c r="E45" s="66"/>
      <c r="F45" s="67"/>
      <c r="G45" s="64"/>
      <c r="H45" s="64"/>
      <c r="I45" s="68"/>
      <c r="J45" s="63"/>
    </row>
    <row r="47" ht="14.25">
      <c r="C47" s="41" t="s">
        <v>95</v>
      </c>
    </row>
    <row r="48" spans="3:7" ht="14.25">
      <c r="C48" t="s">
        <v>96</v>
      </c>
      <c r="G48" t="s">
        <v>97</v>
      </c>
    </row>
    <row r="49" spans="3:7" ht="14.25">
      <c r="C49" t="s">
        <v>98</v>
      </c>
      <c r="D49" s="42">
        <v>-1800</v>
      </c>
      <c r="G49" t="s">
        <v>154</v>
      </c>
    </row>
    <row r="50" spans="3:7" ht="14.25">
      <c r="C50" t="s">
        <v>99</v>
      </c>
      <c r="D50" s="42">
        <v>-4000</v>
      </c>
      <c r="G50" t="s">
        <v>144</v>
      </c>
    </row>
    <row r="52" ht="14.25">
      <c r="C52" s="41"/>
    </row>
    <row r="53" spans="3:4" ht="14.25">
      <c r="C53"/>
      <c r="D53" s="42"/>
    </row>
    <row r="54" ht="14.25">
      <c r="D54" s="42"/>
    </row>
  </sheetData>
  <sheetProtection/>
  <hyperlinks>
    <hyperlink ref="G7" r:id="rId1" display="http://wiki.optiputer.net/optiportal/index.php/Main_Page"/>
    <hyperlink ref="G8" r:id="rId2" display="http://salestores.com/necx461unmul.html or Booklstore"/>
    <hyperlink ref="G28" r:id="rId3" display="http://wiki.optiputer.net/optiportal/index.php/Main_Page"/>
    <hyperlink ref="G29" r:id="rId4" display="http://salestores.com/necx461unmul.html or Booklstor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24"/>
  <sheetViews>
    <sheetView zoomScalePageLayoutView="0" workbookViewId="0" topLeftCell="A2">
      <selection activeCell="B31" sqref="B31"/>
    </sheetView>
  </sheetViews>
  <sheetFormatPr defaultColWidth="8.7109375" defaultRowHeight="15"/>
  <cols>
    <col min="1" max="1" width="8.7109375" style="0" customWidth="1"/>
    <col min="2" max="2" width="44.00390625" style="0" customWidth="1"/>
    <col min="3" max="3" width="14.57421875" style="20" customWidth="1"/>
    <col min="4" max="4" width="4.7109375" style="0" customWidth="1"/>
    <col min="5" max="5" width="11.421875" style="0" customWidth="1"/>
    <col min="6" max="6" width="32.421875" style="0" customWidth="1"/>
    <col min="7" max="7" width="28.7109375" style="0" customWidth="1"/>
  </cols>
  <sheetData>
    <row r="3" spans="2:10" ht="18.75">
      <c r="B3" s="3" t="s">
        <v>75</v>
      </c>
      <c r="C3" s="16"/>
      <c r="D3" s="1"/>
      <c r="E3" s="1"/>
      <c r="F3" s="1"/>
      <c r="G3" s="1"/>
      <c r="H3" s="1"/>
      <c r="I3" s="1"/>
      <c r="J3" s="1"/>
    </row>
    <row r="4" spans="2:10" ht="15">
      <c r="B4" s="1"/>
      <c r="C4" s="16"/>
      <c r="D4" s="1"/>
      <c r="E4" s="1"/>
      <c r="F4" s="1"/>
      <c r="G4" s="1"/>
      <c r="H4" s="1"/>
      <c r="I4" s="1"/>
      <c r="J4" s="1"/>
    </row>
    <row r="5" spans="2:10" ht="15.75">
      <c r="B5" s="1"/>
      <c r="C5" s="16"/>
      <c r="D5" s="1"/>
      <c r="E5" s="2" t="s">
        <v>48</v>
      </c>
      <c r="F5" s="6" t="s">
        <v>49</v>
      </c>
      <c r="G5" s="1"/>
      <c r="H5" s="1"/>
      <c r="I5" s="1"/>
      <c r="J5" s="1"/>
    </row>
    <row r="6" spans="2:10" ht="15.75">
      <c r="B6" s="4" t="s">
        <v>160</v>
      </c>
      <c r="C6" s="17"/>
      <c r="D6" s="4"/>
      <c r="E6" s="5"/>
      <c r="F6" s="4"/>
      <c r="I6" s="1"/>
      <c r="J6" s="1"/>
    </row>
    <row r="7" spans="2:10" ht="15.75">
      <c r="B7" s="2" t="s">
        <v>50</v>
      </c>
      <c r="C7" s="18" t="s">
        <v>51</v>
      </c>
      <c r="D7" s="10" t="s">
        <v>52</v>
      </c>
      <c r="E7" s="10" t="s">
        <v>53</v>
      </c>
      <c r="F7" s="2" t="s">
        <v>54</v>
      </c>
      <c r="G7" s="2" t="s">
        <v>18</v>
      </c>
      <c r="H7" s="2"/>
      <c r="I7" s="1"/>
      <c r="J7" s="1"/>
    </row>
    <row r="8" spans="2:10" ht="15.75">
      <c r="B8" s="2" t="s">
        <v>17</v>
      </c>
      <c r="C8" s="18">
        <v>5258</v>
      </c>
      <c r="D8" s="10">
        <v>1</v>
      </c>
      <c r="E8" s="18">
        <f>C8*D8</f>
        <v>5258</v>
      </c>
      <c r="F8" t="s">
        <v>14</v>
      </c>
      <c r="G8" s="2" t="s">
        <v>19</v>
      </c>
      <c r="H8" s="6"/>
      <c r="I8" s="1"/>
      <c r="J8" s="1"/>
    </row>
    <row r="9" spans="2:10" ht="15.75">
      <c r="B9" s="27" t="s">
        <v>12</v>
      </c>
      <c r="C9" s="28">
        <v>264</v>
      </c>
      <c r="D9" s="10">
        <v>1</v>
      </c>
      <c r="E9" s="18">
        <f>C9*D9</f>
        <v>264</v>
      </c>
      <c r="F9" s="6" t="s">
        <v>11</v>
      </c>
      <c r="G9" s="2" t="s">
        <v>20</v>
      </c>
      <c r="H9" s="6"/>
      <c r="I9" s="1"/>
      <c r="J9" s="1"/>
    </row>
    <row r="10" spans="2:8" s="41" customFormat="1" ht="15.75">
      <c r="B10" s="4" t="s">
        <v>124</v>
      </c>
      <c r="C10" s="72"/>
      <c r="D10" s="73"/>
      <c r="E10" s="72">
        <f>SUM(E8:E9)</f>
        <v>5522</v>
      </c>
      <c r="F10" s="4" t="s">
        <v>15</v>
      </c>
      <c r="G10" s="62"/>
      <c r="H10" s="4"/>
    </row>
    <row r="11" spans="2:10" ht="15.75">
      <c r="B11" s="4"/>
      <c r="C11" s="18"/>
      <c r="D11" s="13"/>
      <c r="E11" s="14"/>
      <c r="F11" s="4"/>
      <c r="G11" s="4"/>
      <c r="H11" s="9"/>
      <c r="I11" s="1"/>
      <c r="J11" s="1"/>
    </row>
    <row r="12" spans="2:10" ht="15.75">
      <c r="B12" s="4"/>
      <c r="C12" s="18"/>
      <c r="D12" s="13"/>
      <c r="E12" s="14"/>
      <c r="F12" s="4"/>
      <c r="G12" s="4"/>
      <c r="H12" s="9"/>
      <c r="I12" s="1"/>
      <c r="J12" s="1"/>
    </row>
    <row r="13" spans="2:10" ht="15.75">
      <c r="B13" s="6" t="s">
        <v>23</v>
      </c>
      <c r="C13" s="19"/>
      <c r="D13" s="13"/>
      <c r="E13" s="15"/>
      <c r="F13" s="4"/>
      <c r="G13" s="2"/>
      <c r="H13" s="6"/>
      <c r="I13" s="1"/>
      <c r="J13" s="1"/>
    </row>
    <row r="14" spans="2:10" ht="15.75">
      <c r="B14" s="2"/>
      <c r="C14" s="18"/>
      <c r="D14" s="10"/>
      <c r="E14" s="10"/>
      <c r="F14" s="2"/>
      <c r="G14" s="2"/>
      <c r="H14" s="2"/>
      <c r="I14" s="1"/>
      <c r="J14" s="1"/>
    </row>
    <row r="15" spans="2:10" ht="15.75">
      <c r="B15" s="4" t="s">
        <v>161</v>
      </c>
      <c r="C15" s="17"/>
      <c r="D15" s="4"/>
      <c r="E15" s="5"/>
      <c r="F15" s="4"/>
      <c r="I15" s="1"/>
      <c r="J15" s="1"/>
    </row>
    <row r="16" spans="2:10" ht="15.75">
      <c r="B16" s="2" t="s">
        <v>50</v>
      </c>
      <c r="C16" s="18" t="s">
        <v>51</v>
      </c>
      <c r="D16" s="10" t="s">
        <v>52</v>
      </c>
      <c r="E16" s="10" t="s">
        <v>53</v>
      </c>
      <c r="F16" s="2" t="s">
        <v>54</v>
      </c>
      <c r="G16" s="2" t="s">
        <v>18</v>
      </c>
      <c r="H16" s="2"/>
      <c r="I16" s="1"/>
      <c r="J16" s="1"/>
    </row>
    <row r="17" spans="2:10" ht="15.75">
      <c r="B17" s="2" t="s">
        <v>17</v>
      </c>
      <c r="C17" s="18">
        <v>6058</v>
      </c>
      <c r="D17" s="10">
        <v>1</v>
      </c>
      <c r="E17" s="18">
        <f>C17*D17</f>
        <v>6058</v>
      </c>
      <c r="F17" t="s">
        <v>14</v>
      </c>
      <c r="G17" s="2" t="s">
        <v>19</v>
      </c>
      <c r="H17" s="6"/>
      <c r="I17" s="1"/>
      <c r="J17" s="1"/>
    </row>
    <row r="18" spans="2:10" ht="15.75">
      <c r="B18" s="27" t="s">
        <v>12</v>
      </c>
      <c r="C18" s="28">
        <v>264</v>
      </c>
      <c r="D18" s="10">
        <v>1</v>
      </c>
      <c r="E18" s="18">
        <f>C18*D18</f>
        <v>264</v>
      </c>
      <c r="F18" s="6" t="s">
        <v>11</v>
      </c>
      <c r="G18" s="2" t="s">
        <v>20</v>
      </c>
      <c r="H18" s="6"/>
      <c r="I18" s="1"/>
      <c r="J18" s="1"/>
    </row>
    <row r="19" spans="2:8" s="41" customFormat="1" ht="15.75">
      <c r="B19" s="4" t="s">
        <v>124</v>
      </c>
      <c r="C19" s="72"/>
      <c r="D19" s="73"/>
      <c r="E19" s="72">
        <f>SUM(E17:E18)</f>
        <v>6322</v>
      </c>
      <c r="F19" s="4" t="s">
        <v>15</v>
      </c>
      <c r="G19" s="62"/>
      <c r="H19" s="4"/>
    </row>
    <row r="20" spans="2:10" ht="15.75">
      <c r="B20" s="4"/>
      <c r="C20" s="18"/>
      <c r="D20" s="13"/>
      <c r="E20" s="14"/>
      <c r="F20" s="4"/>
      <c r="G20" s="4"/>
      <c r="H20" s="9"/>
      <c r="I20" s="1"/>
      <c r="J20" s="1"/>
    </row>
    <row r="21" spans="2:10" ht="15.75">
      <c r="B21" s="2"/>
      <c r="C21" s="18"/>
      <c r="D21" s="10"/>
      <c r="E21" s="12"/>
      <c r="F21" s="6"/>
      <c r="G21" s="2"/>
      <c r="H21" s="6"/>
      <c r="I21" s="1"/>
      <c r="J21" s="1"/>
    </row>
    <row r="22" spans="2:10" ht="15.75">
      <c r="B22" s="2"/>
      <c r="C22" s="18"/>
      <c r="D22" s="10"/>
      <c r="E22" s="12"/>
      <c r="F22" s="6"/>
      <c r="G22" s="2"/>
      <c r="H22" s="6"/>
      <c r="I22" s="1"/>
      <c r="J22" s="1"/>
    </row>
    <row r="23" spans="2:10" ht="15.75">
      <c r="B23" s="2"/>
      <c r="C23" s="18"/>
      <c r="D23" s="10"/>
      <c r="E23" s="12"/>
      <c r="F23" s="6"/>
      <c r="G23" s="2"/>
      <c r="H23" s="6"/>
      <c r="I23" s="1"/>
      <c r="J23" s="1"/>
    </row>
    <row r="24" spans="2:10" ht="15.75">
      <c r="B24" s="4"/>
      <c r="C24" s="18"/>
      <c r="D24" s="13"/>
      <c r="E24" s="14"/>
      <c r="F24" s="4"/>
      <c r="G24" s="4"/>
      <c r="H24" s="9"/>
      <c r="I24" s="1"/>
      <c r="J24" s="1"/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3"/>
  <sheetViews>
    <sheetView zoomScalePageLayoutView="0" workbookViewId="0" topLeftCell="A19">
      <selection activeCell="B10" sqref="B10"/>
    </sheetView>
  </sheetViews>
  <sheetFormatPr defaultColWidth="8.7109375" defaultRowHeight="15"/>
  <cols>
    <col min="1" max="1" width="8.7109375" style="0" customWidth="1"/>
    <col min="2" max="2" width="51.421875" style="25" customWidth="1"/>
    <col min="3" max="5" width="8.7109375" style="0" customWidth="1"/>
    <col min="6" max="6" width="44.7109375" style="0" customWidth="1"/>
  </cols>
  <sheetData>
    <row r="3" spans="2:10" ht="37.5">
      <c r="B3" s="21" t="s">
        <v>78</v>
      </c>
      <c r="C3" s="1"/>
      <c r="D3" s="1"/>
      <c r="E3" s="1"/>
      <c r="F3" s="1"/>
      <c r="G3" s="1"/>
      <c r="H3" s="1"/>
      <c r="I3" s="1"/>
      <c r="J3" s="1"/>
    </row>
    <row r="4" spans="2:10" ht="15">
      <c r="B4" s="22"/>
      <c r="C4" s="1"/>
      <c r="D4" s="1"/>
      <c r="E4" s="1"/>
      <c r="F4" s="1"/>
      <c r="G4" s="1"/>
      <c r="H4" s="1"/>
      <c r="I4" s="1"/>
      <c r="J4" s="1"/>
    </row>
    <row r="5" spans="2:10" ht="15">
      <c r="B5" s="22"/>
      <c r="C5" s="1"/>
      <c r="D5" s="1"/>
      <c r="E5" s="1"/>
      <c r="F5" s="1"/>
      <c r="G5" s="1"/>
      <c r="H5" s="1"/>
      <c r="I5" s="1"/>
      <c r="J5" s="1"/>
    </row>
    <row r="6" spans="2:10" ht="31.5">
      <c r="B6" s="23" t="s">
        <v>82</v>
      </c>
      <c r="C6" s="4"/>
      <c r="D6" s="4"/>
      <c r="E6" s="5"/>
      <c r="F6" s="4"/>
      <c r="G6" s="2" t="s">
        <v>48</v>
      </c>
      <c r="H6" s="6" t="s">
        <v>49</v>
      </c>
      <c r="I6" s="1"/>
      <c r="J6" s="1"/>
    </row>
    <row r="7" spans="2:8" s="39" customFormat="1" ht="15.75">
      <c r="B7" s="36" t="s">
        <v>50</v>
      </c>
      <c r="C7" s="37" t="s">
        <v>51</v>
      </c>
      <c r="D7" s="37" t="s">
        <v>52</v>
      </c>
      <c r="E7" s="37" t="s">
        <v>53</v>
      </c>
      <c r="F7" s="38" t="s">
        <v>54</v>
      </c>
      <c r="G7" s="38" t="s">
        <v>18</v>
      </c>
      <c r="H7" s="38"/>
    </row>
    <row r="8" spans="2:10" ht="15.75">
      <c r="B8" s="24"/>
      <c r="C8" s="10"/>
      <c r="D8" s="10"/>
      <c r="E8" s="10"/>
      <c r="F8" s="7"/>
      <c r="G8" s="2"/>
      <c r="H8" s="6"/>
      <c r="I8" s="1"/>
      <c r="J8" s="1"/>
    </row>
    <row r="9" spans="2:10" ht="31.5">
      <c r="B9" s="24" t="s">
        <v>79</v>
      </c>
      <c r="C9" s="11">
        <v>250</v>
      </c>
      <c r="D9" s="10">
        <v>2</v>
      </c>
      <c r="E9" s="12">
        <f>C9*D9</f>
        <v>500</v>
      </c>
      <c r="F9" s="35" t="s">
        <v>85</v>
      </c>
      <c r="G9" s="2" t="s">
        <v>21</v>
      </c>
      <c r="H9" s="6"/>
      <c r="I9" s="1"/>
      <c r="J9" s="1"/>
    </row>
    <row r="10" spans="2:10" ht="94.5">
      <c r="B10" s="24" t="s">
        <v>81</v>
      </c>
      <c r="C10" s="11">
        <v>3698</v>
      </c>
      <c r="D10" s="10">
        <v>1</v>
      </c>
      <c r="E10" s="12">
        <f>C10*D10</f>
        <v>3698</v>
      </c>
      <c r="F10" s="34" t="s">
        <v>86</v>
      </c>
      <c r="G10" s="2" t="s">
        <v>22</v>
      </c>
      <c r="H10" s="6"/>
      <c r="I10" s="1"/>
      <c r="J10" s="1"/>
    </row>
    <row r="11" spans="2:10" ht="15.75">
      <c r="B11" s="24"/>
      <c r="C11" s="11"/>
      <c r="D11" s="10"/>
      <c r="E11" s="12">
        <f>C11*D11</f>
        <v>0</v>
      </c>
      <c r="F11" s="6"/>
      <c r="G11" s="2"/>
      <c r="H11" s="6"/>
      <c r="I11" s="1"/>
      <c r="J11" s="1"/>
    </row>
    <row r="12" spans="2:10" ht="15.75">
      <c r="B12" s="23" t="s">
        <v>46</v>
      </c>
      <c r="C12" s="11"/>
      <c r="D12" s="13"/>
      <c r="E12" s="14">
        <f>SUM(E9:E11)</f>
        <v>4198</v>
      </c>
      <c r="F12" s="4"/>
      <c r="G12" s="4"/>
      <c r="H12" s="9"/>
      <c r="I12" s="1"/>
      <c r="J12" s="1"/>
    </row>
    <row r="13" spans="2:10" ht="15.75">
      <c r="B13" s="23"/>
      <c r="C13" s="11"/>
      <c r="D13" s="13"/>
      <c r="E13" s="14"/>
      <c r="F13" s="4"/>
      <c r="G13" s="4"/>
      <c r="H13" s="9"/>
      <c r="I13" s="1"/>
      <c r="J13" s="1"/>
    </row>
    <row r="14" spans="2:10" ht="15.75">
      <c r="B14" s="23"/>
      <c r="C14" s="11"/>
      <c r="D14" s="13"/>
      <c r="E14" s="2"/>
      <c r="F14" s="6"/>
      <c r="G14" s="4"/>
      <c r="H14" s="9"/>
      <c r="I14" s="1"/>
      <c r="J14" s="1"/>
    </row>
    <row r="15" spans="2:10" ht="31.5">
      <c r="B15" s="23" t="s">
        <v>156</v>
      </c>
      <c r="C15" s="13"/>
      <c r="D15" s="13"/>
      <c r="E15" s="15"/>
      <c r="F15" s="4"/>
      <c r="I15" s="1"/>
      <c r="J15" s="1"/>
    </row>
    <row r="16" spans="2:8" s="39" customFormat="1" ht="15.75">
      <c r="B16" s="36" t="s">
        <v>50</v>
      </c>
      <c r="C16" s="37" t="s">
        <v>51</v>
      </c>
      <c r="D16" s="37" t="s">
        <v>52</v>
      </c>
      <c r="E16" s="37" t="s">
        <v>53</v>
      </c>
      <c r="F16" s="38" t="s">
        <v>54</v>
      </c>
      <c r="G16" s="38" t="s">
        <v>24</v>
      </c>
      <c r="H16" s="38"/>
    </row>
    <row r="17" spans="2:10" ht="15.75">
      <c r="B17" s="24"/>
      <c r="C17" s="10"/>
      <c r="D17" s="10"/>
      <c r="E17" s="10"/>
      <c r="F17" s="7"/>
      <c r="G17" s="2"/>
      <c r="H17" s="6"/>
      <c r="I17" s="1"/>
      <c r="J17" s="1"/>
    </row>
    <row r="18" spans="2:10" ht="15.75">
      <c r="B18" s="24" t="s">
        <v>155</v>
      </c>
      <c r="C18" s="11">
        <v>706</v>
      </c>
      <c r="D18" s="10">
        <v>1</v>
      </c>
      <c r="E18" s="12">
        <f>C18*D18</f>
        <v>706</v>
      </c>
      <c r="F18" s="8"/>
      <c r="G18" s="2"/>
      <c r="H18" s="6"/>
      <c r="I18" s="1"/>
      <c r="J18" s="1"/>
    </row>
    <row r="19" spans="2:10" ht="15.75">
      <c r="B19" s="24"/>
      <c r="C19" s="11"/>
      <c r="D19" s="10"/>
      <c r="E19" s="12">
        <f>C19*D19</f>
        <v>0</v>
      </c>
      <c r="F19" s="6"/>
      <c r="G19" s="2"/>
      <c r="H19" s="6"/>
      <c r="I19" s="1"/>
      <c r="J19" s="1"/>
    </row>
    <row r="20" spans="2:10" ht="15.75">
      <c r="B20" s="23" t="s">
        <v>45</v>
      </c>
      <c r="C20" s="11"/>
      <c r="D20" s="13"/>
      <c r="E20" s="14">
        <f>SUM(E18:E19)</f>
        <v>706</v>
      </c>
      <c r="F20" s="4"/>
      <c r="G20" s="4"/>
      <c r="H20" s="9"/>
      <c r="I20" s="1"/>
      <c r="J20" s="1"/>
    </row>
    <row r="24" ht="15">
      <c r="B24" s="26" t="s">
        <v>1</v>
      </c>
    </row>
    <row r="25" spans="2:8" s="39" customFormat="1" ht="15.75">
      <c r="B25" s="36" t="s">
        <v>50</v>
      </c>
      <c r="C25" s="37" t="s">
        <v>51</v>
      </c>
      <c r="D25" s="37" t="s">
        <v>52</v>
      </c>
      <c r="E25" s="37" t="s">
        <v>53</v>
      </c>
      <c r="F25" s="38" t="s">
        <v>54</v>
      </c>
      <c r="G25" s="38"/>
      <c r="H25" s="38"/>
    </row>
    <row r="26" spans="2:7" ht="15">
      <c r="B26" s="25" t="s">
        <v>2</v>
      </c>
      <c r="C26">
        <v>80</v>
      </c>
      <c r="D26">
        <v>2</v>
      </c>
      <c r="E26">
        <f>C26*D26</f>
        <v>160</v>
      </c>
      <c r="G26" t="s">
        <v>26</v>
      </c>
    </row>
    <row r="27" spans="2:7" ht="15">
      <c r="B27" s="25" t="s">
        <v>3</v>
      </c>
      <c r="C27">
        <v>26</v>
      </c>
      <c r="D27">
        <v>2</v>
      </c>
      <c r="E27">
        <f aca="true" t="shared" si="0" ref="E27:E42">C27*D27</f>
        <v>52</v>
      </c>
      <c r="G27" t="s">
        <v>26</v>
      </c>
    </row>
    <row r="28" spans="2:7" ht="15">
      <c r="B28" s="25" t="s">
        <v>4</v>
      </c>
      <c r="C28">
        <v>102</v>
      </c>
      <c r="D28">
        <v>1</v>
      </c>
      <c r="E28">
        <f t="shared" si="0"/>
        <v>102</v>
      </c>
      <c r="F28" t="s">
        <v>5</v>
      </c>
      <c r="G28" t="s">
        <v>25</v>
      </c>
    </row>
    <row r="29" spans="2:7" ht="15">
      <c r="B29" s="25" t="s">
        <v>7</v>
      </c>
      <c r="C29">
        <v>660</v>
      </c>
      <c r="D29">
        <v>1</v>
      </c>
      <c r="E29">
        <f t="shared" si="0"/>
        <v>660</v>
      </c>
      <c r="F29" t="s">
        <v>27</v>
      </c>
      <c r="G29" t="s">
        <v>28</v>
      </c>
    </row>
    <row r="30" spans="2:6" s="30" customFormat="1" ht="15">
      <c r="B30" s="29" t="s">
        <v>37</v>
      </c>
      <c r="C30" s="30">
        <v>100</v>
      </c>
      <c r="D30" s="30">
        <v>1</v>
      </c>
      <c r="E30" s="30">
        <f t="shared" si="0"/>
        <v>100</v>
      </c>
      <c r="F30" s="30" t="s">
        <v>38</v>
      </c>
    </row>
    <row r="31" spans="2:7" s="30" customFormat="1" ht="15">
      <c r="B31" s="29" t="s">
        <v>43</v>
      </c>
      <c r="C31" s="30">
        <v>1900</v>
      </c>
      <c r="D31" s="30">
        <v>1</v>
      </c>
      <c r="E31" s="30">
        <f t="shared" si="0"/>
        <v>1900</v>
      </c>
      <c r="F31" s="30" t="s">
        <v>29</v>
      </c>
      <c r="G31" s="30" t="s">
        <v>30</v>
      </c>
    </row>
    <row r="32" spans="2:7" s="30" customFormat="1" ht="14.25" customHeight="1">
      <c r="B32" s="29" t="s">
        <v>32</v>
      </c>
      <c r="C32" s="30">
        <v>500</v>
      </c>
      <c r="D32" s="30">
        <v>1</v>
      </c>
      <c r="E32" s="30">
        <f t="shared" si="0"/>
        <v>500</v>
      </c>
      <c r="F32" s="30" t="s">
        <v>31</v>
      </c>
      <c r="G32" s="30" t="s">
        <v>33</v>
      </c>
    </row>
    <row r="33" spans="2:7" s="30" customFormat="1" ht="15">
      <c r="B33" s="29" t="s">
        <v>39</v>
      </c>
      <c r="C33" s="30">
        <v>360</v>
      </c>
      <c r="D33" s="30">
        <v>1</v>
      </c>
      <c r="E33" s="30">
        <f t="shared" si="0"/>
        <v>360</v>
      </c>
      <c r="F33" s="30" t="s">
        <v>40</v>
      </c>
      <c r="G33" s="30" t="s">
        <v>41</v>
      </c>
    </row>
    <row r="34" spans="2:6" s="30" customFormat="1" ht="14.25">
      <c r="B34" s="30" t="s">
        <v>91</v>
      </c>
      <c r="C34" s="30">
        <v>646</v>
      </c>
      <c r="D34" s="30">
        <v>1</v>
      </c>
      <c r="E34" s="30">
        <f>C34*D34</f>
        <v>646</v>
      </c>
      <c r="F34" s="30" t="s">
        <v>92</v>
      </c>
    </row>
    <row r="35" s="30" customFormat="1" ht="15"/>
    <row r="36" s="30" customFormat="1" ht="15"/>
    <row r="37" s="30" customFormat="1" ht="15">
      <c r="B37" s="49" t="s">
        <v>110</v>
      </c>
    </row>
    <row r="38" spans="2:7" s="30" customFormat="1" ht="15">
      <c r="B38" s="29" t="s">
        <v>111</v>
      </c>
      <c r="C38" s="30">
        <v>3200</v>
      </c>
      <c r="D38" s="30">
        <v>2</v>
      </c>
      <c r="E38" s="30">
        <f t="shared" si="0"/>
        <v>6400</v>
      </c>
      <c r="F38" s="30" t="s">
        <v>93</v>
      </c>
      <c r="G38" s="30" t="s">
        <v>94</v>
      </c>
    </row>
    <row r="39" spans="2:7" s="30" customFormat="1" ht="15">
      <c r="B39" s="30" t="s">
        <v>112</v>
      </c>
      <c r="C39" s="30">
        <v>5500</v>
      </c>
      <c r="D39" s="30">
        <v>1</v>
      </c>
      <c r="E39" s="30">
        <f t="shared" si="0"/>
        <v>5500</v>
      </c>
      <c r="G39" s="30" t="s">
        <v>94</v>
      </c>
    </row>
    <row r="40" spans="2:5" s="30" customFormat="1" ht="30">
      <c r="B40" s="29" t="s">
        <v>114</v>
      </c>
      <c r="C40" s="48">
        <v>1500</v>
      </c>
      <c r="D40" s="30">
        <v>1</v>
      </c>
      <c r="E40" s="30">
        <f t="shared" si="0"/>
        <v>1500</v>
      </c>
    </row>
    <row r="41" spans="2:5" s="30" customFormat="1" ht="15">
      <c r="B41" s="30" t="s">
        <v>113</v>
      </c>
      <c r="D41" s="30">
        <v>2</v>
      </c>
      <c r="E41" s="30">
        <f t="shared" si="0"/>
        <v>0</v>
      </c>
    </row>
    <row r="42" spans="2:7" s="30" customFormat="1" ht="15">
      <c r="B42" s="30" t="s">
        <v>158</v>
      </c>
      <c r="C42" s="30">
        <v>417</v>
      </c>
      <c r="D42" s="30">
        <v>1</v>
      </c>
      <c r="E42" s="30">
        <f t="shared" si="0"/>
        <v>417</v>
      </c>
      <c r="G42" s="74" t="s">
        <v>157</v>
      </c>
    </row>
    <row r="43" spans="2:10" ht="15.75">
      <c r="B43" s="23" t="s">
        <v>44</v>
      </c>
      <c r="C43" s="11"/>
      <c r="D43" s="13"/>
      <c r="E43" s="14">
        <f>SUM(E26:E42)</f>
        <v>18297</v>
      </c>
      <c r="F43" s="4"/>
      <c r="G43" s="4"/>
      <c r="H43" s="9"/>
      <c r="I43" s="1"/>
      <c r="J43" s="1"/>
    </row>
  </sheetData>
  <sheetProtection/>
  <hyperlinks>
    <hyperlink ref="G42" r:id="rId1" display="http://www.cdw.com/shop/products/Myricom-Myri-10G-network-adapter/1824423.aspx?cm_mmc=ShoppingFeeds-_-GoogleBase-_-NetComm%20Products-_-1824423_Myricom%20Myri-10G%20-%20network%20adapter_MYM-10G-PCIE-8B-S+E"/>
  </hyperlinks>
  <printOptions/>
  <pageMargins left="0.7" right="0.7" top="0.75" bottom="0.75" header="0.3" footer="0.3"/>
  <pageSetup fitToHeight="1" fitToWidth="1" horizontalDpi="300" verticalDpi="300" orientation="landscape" scale="3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B30" sqref="B30"/>
    </sheetView>
  </sheetViews>
  <sheetFormatPr defaultColWidth="8.7109375" defaultRowHeight="15"/>
  <cols>
    <col min="1" max="1" width="16.28125" style="0" customWidth="1"/>
    <col min="2" max="2" width="43.28125" style="0" customWidth="1"/>
    <col min="3" max="5" width="8.7109375" style="0" customWidth="1"/>
    <col min="6" max="6" width="15.00390625" style="0" customWidth="1"/>
  </cols>
  <sheetData>
    <row r="1" ht="15">
      <c r="A1" t="s">
        <v>65</v>
      </c>
    </row>
    <row r="3" spans="2:10" ht="18.75">
      <c r="B3" s="3" t="s">
        <v>77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.75">
      <c r="B6" s="4" t="s">
        <v>147</v>
      </c>
      <c r="C6" s="4"/>
      <c r="D6" s="4"/>
      <c r="E6" s="5"/>
      <c r="F6" s="4"/>
      <c r="G6" s="2" t="s">
        <v>48</v>
      </c>
      <c r="H6" s="6" t="s">
        <v>49</v>
      </c>
      <c r="I6" s="1"/>
      <c r="J6" s="1"/>
    </row>
    <row r="7" spans="2:8" s="39" customFormat="1" ht="15.75">
      <c r="B7" s="38" t="s">
        <v>50</v>
      </c>
      <c r="C7" s="37" t="s">
        <v>51</v>
      </c>
      <c r="D7" s="37" t="s">
        <v>52</v>
      </c>
      <c r="E7" s="37" t="s">
        <v>53</v>
      </c>
      <c r="F7" s="38" t="s">
        <v>54</v>
      </c>
      <c r="G7" s="38"/>
      <c r="H7" s="38"/>
    </row>
    <row r="8" spans="1:10" ht="15.75">
      <c r="A8" s="39" t="s">
        <v>125</v>
      </c>
      <c r="B8" s="2" t="s">
        <v>87</v>
      </c>
      <c r="C8" s="11">
        <v>85</v>
      </c>
      <c r="D8" s="10">
        <v>1</v>
      </c>
      <c r="E8" s="12">
        <f>C8*D8</f>
        <v>85</v>
      </c>
      <c r="F8" s="8"/>
      <c r="G8" s="40" t="s">
        <v>88</v>
      </c>
      <c r="H8" s="6"/>
      <c r="I8" s="1"/>
      <c r="J8" s="1"/>
    </row>
    <row r="9" spans="2:10" ht="15.75">
      <c r="B9" s="2" t="s">
        <v>115</v>
      </c>
      <c r="C9" s="11">
        <v>200</v>
      </c>
      <c r="D9" s="10">
        <v>1</v>
      </c>
      <c r="E9" s="12">
        <f>C9*D9</f>
        <v>200</v>
      </c>
      <c r="F9" s="6"/>
      <c r="G9" s="2"/>
      <c r="H9" s="6"/>
      <c r="I9" s="1"/>
      <c r="J9" s="1"/>
    </row>
    <row r="10" spans="2:10" ht="15.75">
      <c r="B10" s="2" t="s">
        <v>100</v>
      </c>
      <c r="C10" s="11">
        <v>25</v>
      </c>
      <c r="D10" s="10">
        <v>1</v>
      </c>
      <c r="E10" s="12">
        <f>C10*D10</f>
        <v>25</v>
      </c>
      <c r="F10" s="6"/>
      <c r="G10" s="2"/>
      <c r="H10" s="6"/>
      <c r="I10" s="1"/>
      <c r="J10" s="1"/>
    </row>
    <row r="11" spans="2:10" ht="15.75">
      <c r="B11" s="2"/>
      <c r="C11" s="11"/>
      <c r="D11" s="10"/>
      <c r="E11" s="12">
        <f>C11*D11</f>
        <v>0</v>
      </c>
      <c r="F11" s="6"/>
      <c r="G11" s="2"/>
      <c r="H11" s="6"/>
      <c r="I11" s="1"/>
      <c r="J11" s="1"/>
    </row>
    <row r="12" spans="2:10" ht="15.75">
      <c r="B12" s="4" t="s">
        <v>59</v>
      </c>
      <c r="C12" s="11"/>
      <c r="D12" s="13"/>
      <c r="E12" s="14">
        <f>SUM(E8:E11)</f>
        <v>310</v>
      </c>
      <c r="F12" s="4" t="s">
        <v>149</v>
      </c>
      <c r="G12" s="4"/>
      <c r="H12" s="9"/>
      <c r="I12" s="1"/>
      <c r="J12" s="1"/>
    </row>
    <row r="13" spans="2:10" ht="15.75">
      <c r="B13" s="4"/>
      <c r="C13" s="11"/>
      <c r="D13" s="13"/>
      <c r="E13" s="14"/>
      <c r="F13" s="4"/>
      <c r="G13" s="4"/>
      <c r="H13" s="9"/>
      <c r="I13" s="1"/>
      <c r="J13" s="1"/>
    </row>
    <row r="14" spans="2:10" ht="15.75">
      <c r="B14" s="4"/>
      <c r="C14" s="11"/>
      <c r="D14" s="13"/>
      <c r="E14" s="14"/>
      <c r="F14" s="4"/>
      <c r="G14" s="4"/>
      <c r="H14" s="9"/>
      <c r="I14" s="1"/>
      <c r="J14" s="1"/>
    </row>
    <row r="16" spans="2:10" ht="15.75">
      <c r="B16" s="4" t="s">
        <v>89</v>
      </c>
      <c r="C16" s="13"/>
      <c r="D16" s="13"/>
      <c r="E16" s="15"/>
      <c r="F16" s="4"/>
      <c r="G16" s="2" t="s">
        <v>61</v>
      </c>
      <c r="H16" s="6" t="s">
        <v>62</v>
      </c>
      <c r="I16" s="1"/>
      <c r="J16" s="1"/>
    </row>
    <row r="17" spans="2:8" s="39" customFormat="1" ht="15.75">
      <c r="B17" s="38" t="s">
        <v>50</v>
      </c>
      <c r="C17" s="37" t="s">
        <v>51</v>
      </c>
      <c r="D17" s="37" t="s">
        <v>52</v>
      </c>
      <c r="E17" s="37" t="s">
        <v>53</v>
      </c>
      <c r="F17" s="38" t="s">
        <v>54</v>
      </c>
      <c r="G17" s="38"/>
      <c r="H17" s="38"/>
    </row>
    <row r="18" spans="1:10" ht="15.75">
      <c r="A18" s="39" t="s">
        <v>148</v>
      </c>
      <c r="B18" s="2" t="s">
        <v>90</v>
      </c>
      <c r="C18" s="11">
        <v>706</v>
      </c>
      <c r="D18" s="10">
        <v>1</v>
      </c>
      <c r="E18" s="12">
        <f>C18*D18</f>
        <v>706</v>
      </c>
      <c r="F18" s="8"/>
      <c r="G18" s="2"/>
      <c r="H18" s="6"/>
      <c r="I18" s="1"/>
      <c r="J18" s="1"/>
    </row>
    <row r="19" spans="2:10" ht="15.75">
      <c r="B19" s="2" t="s">
        <v>101</v>
      </c>
      <c r="C19" s="11">
        <v>1700</v>
      </c>
      <c r="D19" s="10">
        <v>1</v>
      </c>
      <c r="E19" s="12">
        <f aca="true" t="shared" si="0" ref="E19:E27">C19*D19</f>
        <v>1700</v>
      </c>
      <c r="F19" s="6"/>
      <c r="G19" s="2"/>
      <c r="H19" s="6"/>
      <c r="I19" s="1"/>
      <c r="J19" s="1"/>
    </row>
    <row r="20" spans="2:10" ht="15.75">
      <c r="B20" s="6" t="s">
        <v>102</v>
      </c>
      <c r="C20" s="11">
        <v>100</v>
      </c>
      <c r="D20" s="10">
        <v>1</v>
      </c>
      <c r="E20" s="12">
        <f t="shared" si="0"/>
        <v>100</v>
      </c>
      <c r="F20" s="6"/>
      <c r="G20" s="2"/>
      <c r="H20" s="6"/>
      <c r="I20" s="1"/>
      <c r="J20" s="1"/>
    </row>
    <row r="21" spans="2:10" ht="15.75">
      <c r="B21" s="2" t="s">
        <v>115</v>
      </c>
      <c r="C21" s="11">
        <v>200</v>
      </c>
      <c r="D21" s="10">
        <v>1</v>
      </c>
      <c r="E21" s="12">
        <f t="shared" si="0"/>
        <v>200</v>
      </c>
      <c r="F21" s="6"/>
      <c r="G21" s="2"/>
      <c r="H21" s="6"/>
      <c r="I21" s="1"/>
      <c r="J21" s="1"/>
    </row>
    <row r="22" spans="2:10" ht="15.75">
      <c r="B22" s="2" t="s">
        <v>100</v>
      </c>
      <c r="C22" s="11">
        <v>100</v>
      </c>
      <c r="D22" s="10">
        <v>1</v>
      </c>
      <c r="E22" s="12">
        <f t="shared" si="0"/>
        <v>100</v>
      </c>
      <c r="F22" s="6"/>
      <c r="G22" s="2"/>
      <c r="H22" s="6"/>
      <c r="I22" s="1"/>
      <c r="J22" s="1"/>
    </row>
    <row r="23" spans="2:10" ht="15.75">
      <c r="B23" s="4" t="s">
        <v>59</v>
      </c>
      <c r="C23" s="11"/>
      <c r="D23" s="10"/>
      <c r="E23" s="70">
        <f>SUM(E18:E22)</f>
        <v>2806</v>
      </c>
      <c r="F23" s="4" t="s">
        <v>150</v>
      </c>
      <c r="G23" s="2"/>
      <c r="H23" s="6"/>
      <c r="I23" s="1"/>
      <c r="J23" s="1"/>
    </row>
    <row r="24" spans="2:10" ht="15.75">
      <c r="B24" s="2"/>
      <c r="C24" s="11"/>
      <c r="D24" s="10"/>
      <c r="E24" s="12"/>
      <c r="F24" s="6"/>
      <c r="G24" s="2"/>
      <c r="H24" s="6"/>
      <c r="I24" s="1"/>
      <c r="J24" s="1"/>
    </row>
    <row r="25" spans="1:8" s="43" customFormat="1" ht="15.75">
      <c r="A25" s="69" t="s">
        <v>151</v>
      </c>
      <c r="B25" s="44" t="s">
        <v>104</v>
      </c>
      <c r="C25" s="45">
        <v>2750</v>
      </c>
      <c r="D25" s="46">
        <v>1</v>
      </c>
      <c r="E25" s="47">
        <f t="shared" si="0"/>
        <v>2750</v>
      </c>
      <c r="F25" s="44" t="s">
        <v>103</v>
      </c>
      <c r="G25" s="44"/>
      <c r="H25" s="44"/>
    </row>
    <row r="26" spans="2:8" s="43" customFormat="1" ht="15.75">
      <c r="B26" s="44" t="s">
        <v>105</v>
      </c>
      <c r="C26" s="45">
        <v>3000</v>
      </c>
      <c r="D26" s="46">
        <v>1</v>
      </c>
      <c r="E26" s="47">
        <f>C26*D26</f>
        <v>3000</v>
      </c>
      <c r="F26" s="44" t="s">
        <v>103</v>
      </c>
      <c r="G26" s="44"/>
      <c r="H26" s="44"/>
    </row>
    <row r="27" spans="2:8" s="43" customFormat="1" ht="15.75">
      <c r="B27" s="44" t="s">
        <v>106</v>
      </c>
      <c r="C27" s="45">
        <v>800</v>
      </c>
      <c r="D27" s="46">
        <v>1</v>
      </c>
      <c r="E27" s="47">
        <f t="shared" si="0"/>
        <v>800</v>
      </c>
      <c r="F27" s="44" t="s">
        <v>108</v>
      </c>
      <c r="G27" s="44"/>
      <c r="H27" s="44"/>
    </row>
    <row r="28" spans="2:8" s="43" customFormat="1" ht="15.75">
      <c r="B28" s="44" t="s">
        <v>107</v>
      </c>
      <c r="C28" s="45">
        <v>1200</v>
      </c>
      <c r="D28" s="46">
        <v>1</v>
      </c>
      <c r="E28" s="47">
        <f>C28*D28</f>
        <v>1200</v>
      </c>
      <c r="F28" s="44" t="s">
        <v>109</v>
      </c>
      <c r="G28" s="44"/>
      <c r="H28" s="44"/>
    </row>
    <row r="29" spans="2:10" ht="15.75">
      <c r="B29" s="4" t="s">
        <v>59</v>
      </c>
      <c r="C29" s="11"/>
      <c r="D29" s="13"/>
      <c r="E29" s="71" t="s">
        <v>153</v>
      </c>
      <c r="F29" s="4" t="s">
        <v>152</v>
      </c>
      <c r="G29" s="4"/>
      <c r="H29" s="9"/>
      <c r="I29" s="1"/>
      <c r="J29" s="1"/>
    </row>
  </sheetData>
  <sheetProtection/>
  <hyperlinks>
    <hyperlink ref="G8" r:id="rId1" display="http://us.store.creative.com/Creative-Sound-Blaster-XFi-Surround-5.1/M/B0044DEDCA.htm"/>
  </hyperlinks>
  <printOptions/>
  <pageMargins left="0.7" right="0.7" top="0.75" bottom="0.75" header="0.3" footer="0.3"/>
  <pageSetup fitToHeight="1" fitToWidth="1" horizontalDpi="600" verticalDpi="600" orientation="landscape" scale="6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K5" sqref="K5"/>
    </sheetView>
  </sheetViews>
  <sheetFormatPr defaultColWidth="8.7109375" defaultRowHeight="15"/>
  <cols>
    <col min="1" max="1" width="8.7109375" style="0" customWidth="1"/>
    <col min="2" max="2" width="44.421875" style="0" customWidth="1"/>
    <col min="3" max="3" width="10.7109375" style="0" customWidth="1"/>
    <col min="4" max="4" width="3.57421875" style="0" customWidth="1"/>
    <col min="5" max="5" width="11.00390625" style="0" customWidth="1"/>
  </cols>
  <sheetData>
    <row r="1" ht="15.75">
      <c r="A1" s="2"/>
    </row>
    <row r="2" ht="15">
      <c r="C2" s="20"/>
    </row>
    <row r="3" spans="2:9" ht="18.75">
      <c r="B3" s="3" t="s">
        <v>75</v>
      </c>
      <c r="C3" s="16"/>
      <c r="D3" s="1"/>
      <c r="E3" s="1"/>
      <c r="F3" s="1"/>
      <c r="G3" s="1"/>
      <c r="H3" s="1"/>
      <c r="I3" s="1"/>
    </row>
    <row r="4" spans="2:9" ht="15">
      <c r="B4" s="1"/>
      <c r="C4" s="16"/>
      <c r="D4" s="1"/>
      <c r="E4" s="1"/>
      <c r="F4" s="1"/>
      <c r="G4" s="1"/>
      <c r="H4" s="1"/>
      <c r="I4" s="1"/>
    </row>
    <row r="5" spans="2:9" ht="15">
      <c r="B5" s="1"/>
      <c r="C5" s="16"/>
      <c r="D5" s="1"/>
      <c r="E5" s="1"/>
      <c r="F5" s="1"/>
      <c r="G5" s="1"/>
      <c r="H5" s="1"/>
      <c r="I5" s="1"/>
    </row>
    <row r="6" spans="2:9" ht="15.75">
      <c r="B6" s="4" t="s">
        <v>47</v>
      </c>
      <c r="C6" s="17"/>
      <c r="D6" s="4"/>
      <c r="E6" s="5"/>
      <c r="F6" s="4"/>
      <c r="G6" s="2" t="s">
        <v>48</v>
      </c>
      <c r="H6" s="6" t="s">
        <v>49</v>
      </c>
      <c r="I6" s="1"/>
    </row>
    <row r="7" spans="2:9" ht="15.75">
      <c r="B7" s="2" t="s">
        <v>50</v>
      </c>
      <c r="C7" s="18" t="s">
        <v>51</v>
      </c>
      <c r="D7" s="10" t="s">
        <v>52</v>
      </c>
      <c r="E7" s="10" t="s">
        <v>53</v>
      </c>
      <c r="F7" s="2" t="s">
        <v>54</v>
      </c>
      <c r="G7" s="2"/>
      <c r="H7" s="2"/>
      <c r="I7" s="1"/>
    </row>
    <row r="8" spans="2:9" ht="15.75">
      <c r="B8" s="2" t="s">
        <v>13</v>
      </c>
      <c r="C8" s="18">
        <v>153</v>
      </c>
      <c r="D8" s="10">
        <v>1</v>
      </c>
      <c r="E8" s="18">
        <f>C8*D8</f>
        <v>153</v>
      </c>
      <c r="F8" t="s">
        <v>14</v>
      </c>
      <c r="G8" s="2"/>
      <c r="H8" s="6"/>
      <c r="I8" s="1"/>
    </row>
    <row r="9" spans="2:9" ht="15.75">
      <c r="B9" s="2" t="s">
        <v>66</v>
      </c>
      <c r="C9" s="18">
        <v>200</v>
      </c>
      <c r="D9" s="10">
        <v>1</v>
      </c>
      <c r="E9" s="18">
        <f>C9*D9</f>
        <v>200</v>
      </c>
      <c r="F9" t="s">
        <v>67</v>
      </c>
      <c r="G9" s="2"/>
      <c r="H9" s="6"/>
      <c r="I9" s="1"/>
    </row>
    <row r="10" spans="2:9" ht="15.75">
      <c r="B10" s="2" t="s">
        <v>70</v>
      </c>
      <c r="C10" s="18">
        <v>117</v>
      </c>
      <c r="D10" s="10">
        <v>1</v>
      </c>
      <c r="E10" s="18">
        <f aca="true" t="shared" si="0" ref="E10:E19">C10*D10</f>
        <v>117</v>
      </c>
      <c r="F10" s="6" t="s">
        <v>71</v>
      </c>
      <c r="G10" s="2"/>
      <c r="H10" s="6"/>
      <c r="I10" s="1"/>
    </row>
    <row r="11" spans="2:9" ht="15.75">
      <c r="B11" s="2" t="s">
        <v>69</v>
      </c>
      <c r="C11" s="18">
        <v>85</v>
      </c>
      <c r="D11" s="10">
        <v>1</v>
      </c>
      <c r="E11" s="18">
        <f t="shared" si="0"/>
        <v>85</v>
      </c>
      <c r="F11" s="6" t="s">
        <v>71</v>
      </c>
      <c r="G11" s="2"/>
      <c r="H11" s="6"/>
      <c r="I11" s="1"/>
    </row>
    <row r="12" spans="2:9" ht="15.75">
      <c r="B12" s="2" t="s">
        <v>68</v>
      </c>
      <c r="C12" s="18">
        <v>9</v>
      </c>
      <c r="D12" s="10">
        <v>1</v>
      </c>
      <c r="E12" s="18">
        <f t="shared" si="0"/>
        <v>9</v>
      </c>
      <c r="F12" s="6" t="s">
        <v>71</v>
      </c>
      <c r="G12" s="2"/>
      <c r="H12" s="6"/>
      <c r="I12" s="1"/>
    </row>
    <row r="13" spans="2:9" ht="15.75">
      <c r="B13" s="2" t="s">
        <v>73</v>
      </c>
      <c r="C13" s="18">
        <v>1.61</v>
      </c>
      <c r="D13" s="10">
        <v>1</v>
      </c>
      <c r="E13" s="18">
        <f t="shared" si="0"/>
        <v>1.61</v>
      </c>
      <c r="F13" s="6" t="s">
        <v>71</v>
      </c>
      <c r="G13" s="2"/>
      <c r="H13" s="6"/>
      <c r="I13" s="1"/>
    </row>
    <row r="14" spans="2:9" ht="15.75">
      <c r="B14" s="2" t="s">
        <v>72</v>
      </c>
      <c r="C14" s="18">
        <v>0.14</v>
      </c>
      <c r="D14" s="10">
        <v>6</v>
      </c>
      <c r="E14" s="18">
        <f t="shared" si="0"/>
        <v>0.8400000000000001</v>
      </c>
      <c r="F14" s="6" t="s">
        <v>71</v>
      </c>
      <c r="G14" s="2"/>
      <c r="H14" s="6"/>
      <c r="I14" s="1"/>
    </row>
    <row r="15" spans="2:9" ht="15.75">
      <c r="B15" s="2" t="s">
        <v>74</v>
      </c>
      <c r="C15" s="18">
        <v>2134</v>
      </c>
      <c r="D15" s="10">
        <v>1</v>
      </c>
      <c r="E15" s="18">
        <f t="shared" si="0"/>
        <v>2134</v>
      </c>
      <c r="F15" s="6" t="s">
        <v>16</v>
      </c>
      <c r="G15" s="2"/>
      <c r="H15" s="6"/>
      <c r="I15" s="1"/>
    </row>
    <row r="16" spans="2:9" ht="15.75">
      <c r="B16" s="2" t="s">
        <v>8</v>
      </c>
      <c r="C16" s="18">
        <v>335</v>
      </c>
      <c r="D16" s="10">
        <v>1</v>
      </c>
      <c r="E16" s="18">
        <f t="shared" si="0"/>
        <v>335</v>
      </c>
      <c r="F16" s="6" t="s">
        <v>10</v>
      </c>
      <c r="G16" s="2"/>
      <c r="H16" s="6"/>
      <c r="I16" s="1"/>
    </row>
    <row r="17" spans="2:9" ht="15.75">
      <c r="B17" s="2" t="s">
        <v>80</v>
      </c>
      <c r="C17" s="18">
        <v>265</v>
      </c>
      <c r="D17" s="10">
        <v>1</v>
      </c>
      <c r="E17" s="18">
        <f t="shared" si="0"/>
        <v>265</v>
      </c>
      <c r="F17" s="6" t="s">
        <v>10</v>
      </c>
      <c r="G17" s="2"/>
      <c r="H17" s="6"/>
      <c r="I17" s="1"/>
    </row>
    <row r="18" spans="2:9" ht="15.75">
      <c r="B18" s="2" t="s">
        <v>9</v>
      </c>
      <c r="C18" s="18">
        <v>464</v>
      </c>
      <c r="D18" s="10">
        <v>1</v>
      </c>
      <c r="E18" s="18">
        <f t="shared" si="0"/>
        <v>464</v>
      </c>
      <c r="F18" s="6" t="s">
        <v>10</v>
      </c>
      <c r="G18" s="2"/>
      <c r="H18" s="6"/>
      <c r="I18" s="1"/>
    </row>
    <row r="19" spans="2:9" ht="15.75">
      <c r="B19" s="27" t="s">
        <v>12</v>
      </c>
      <c r="C19" s="28">
        <v>264</v>
      </c>
      <c r="D19" s="10">
        <v>1</v>
      </c>
      <c r="E19" s="18">
        <f t="shared" si="0"/>
        <v>264</v>
      </c>
      <c r="F19" s="6" t="s">
        <v>11</v>
      </c>
      <c r="G19" s="2"/>
      <c r="H19" s="6"/>
      <c r="I19" s="1"/>
    </row>
    <row r="20" spans="2:9" ht="15.75">
      <c r="B20" s="2"/>
      <c r="C20" s="18"/>
      <c r="D20" s="10"/>
      <c r="E20" s="18">
        <f>SUM(E9:E19)</f>
        <v>3875.45</v>
      </c>
      <c r="F20" s="6" t="s">
        <v>15</v>
      </c>
      <c r="G20" s="2"/>
      <c r="H20" s="6"/>
      <c r="I20" s="1"/>
    </row>
    <row r="21" spans="2:9" ht="15.75">
      <c r="B21" s="4" t="s">
        <v>59</v>
      </c>
      <c r="C21" s="18"/>
      <c r="D21" s="13"/>
      <c r="E21" s="19">
        <f>SUM(E9:E19)*1.0875</f>
        <v>4214.551874999999</v>
      </c>
      <c r="F21" s="4" t="s">
        <v>60</v>
      </c>
      <c r="G21" s="4"/>
      <c r="H21" s="9"/>
      <c r="I21" s="1"/>
    </row>
  </sheetData>
  <sheetProtection/>
  <printOptions/>
  <pageMargins left="0.7" right="0.7" top="0.75" bottom="0.75" header="0.3" footer="0.3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ghidley</dc:creator>
  <cp:keywords/>
  <dc:description/>
  <cp:lastModifiedBy>Jeff Sale</cp:lastModifiedBy>
  <cp:lastPrinted>2011-08-26T01:45:40Z</cp:lastPrinted>
  <dcterms:created xsi:type="dcterms:W3CDTF">2011-05-17T14:33:17Z</dcterms:created>
  <dcterms:modified xsi:type="dcterms:W3CDTF">2011-09-17T17:59:12Z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